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blic_html\math253\"/>
    </mc:Choice>
  </mc:AlternateContent>
  <bookViews>
    <workbookView xWindow="0" yWindow="0" windowWidth="28725" windowHeight="123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Sheet1!$B$1:$BP$31</definedName>
  </definedNames>
  <calcPr calcId="152511"/>
</workbook>
</file>

<file path=xl/calcChain.xml><?xml version="1.0" encoding="utf-8"?>
<calcChain xmlns="http://schemas.openxmlformats.org/spreadsheetml/2006/main">
  <c r="BG31" i="1" l="1"/>
  <c r="BG30" i="1"/>
  <c r="BG29" i="1"/>
  <c r="BG28" i="1"/>
  <c r="BO28" i="1" s="1"/>
  <c r="BG27" i="1"/>
  <c r="BG26" i="1"/>
  <c r="BG25" i="1"/>
  <c r="BG24" i="1"/>
  <c r="BG23" i="1"/>
  <c r="BG20" i="1"/>
  <c r="BG10" i="1"/>
  <c r="BG9" i="1"/>
  <c r="BG19" i="1"/>
  <c r="BG8" i="1"/>
  <c r="BG22" i="1"/>
  <c r="BG17" i="1"/>
  <c r="BG16" i="1"/>
  <c r="BG18" i="1"/>
  <c r="BG15" i="1"/>
  <c r="BG14" i="1"/>
  <c r="BG4" i="1"/>
  <c r="BG11" i="1"/>
  <c r="BG12" i="1"/>
  <c r="BG7" i="1"/>
  <c r="BG13" i="1"/>
  <c r="BG21" i="1"/>
  <c r="BG6" i="1"/>
  <c r="BG5" i="1"/>
  <c r="AD30" i="1"/>
  <c r="AD29" i="1"/>
  <c r="AD28" i="1"/>
  <c r="AD27" i="1"/>
  <c r="AD26" i="1"/>
  <c r="AD25" i="1"/>
  <c r="AD24" i="1"/>
  <c r="AD23" i="1"/>
  <c r="AD20" i="1"/>
  <c r="AD10" i="1"/>
  <c r="AD9" i="1"/>
  <c r="AD19" i="1"/>
  <c r="AD8" i="1"/>
  <c r="AD22" i="1"/>
  <c r="AD17" i="1"/>
  <c r="AD16" i="1"/>
  <c r="AD18" i="1"/>
  <c r="AD15" i="1"/>
  <c r="AD14" i="1"/>
  <c r="AD4" i="1"/>
  <c r="AD11" i="1"/>
  <c r="AD12" i="1"/>
  <c r="AD7" i="1"/>
  <c r="AD13" i="1"/>
  <c r="AD21" i="1"/>
  <c r="AD6" i="1"/>
  <c r="AD5" i="1"/>
  <c r="BJ29" i="1" l="1"/>
  <c r="BI29" i="1" l="1"/>
  <c r="BH29" i="1" l="1"/>
  <c r="BO29" i="1" s="1"/>
  <c r="BU10" i="1" l="1"/>
  <c r="BU9" i="1"/>
  <c r="BU19" i="1"/>
  <c r="BU8" i="1"/>
  <c r="BU22" i="1"/>
  <c r="BU16" i="1"/>
  <c r="BU15" i="1"/>
  <c r="BU4" i="1"/>
  <c r="BU11" i="1"/>
  <c r="BU12" i="1"/>
  <c r="BU7" i="1"/>
  <c r="BU13" i="1"/>
  <c r="BU21" i="1"/>
  <c r="BU6" i="1"/>
  <c r="BS27" i="1"/>
  <c r="BS26" i="1"/>
  <c r="BS25" i="1"/>
  <c r="BS24" i="1"/>
  <c r="BS23" i="1"/>
  <c r="BS20" i="1"/>
  <c r="BS10" i="1"/>
  <c r="BS9" i="1"/>
  <c r="BS19" i="1"/>
  <c r="BS8" i="1"/>
  <c r="BS22" i="1"/>
  <c r="BS17" i="1"/>
  <c r="BS16" i="1"/>
  <c r="BS18" i="1"/>
  <c r="BS15" i="1"/>
  <c r="BS14" i="1"/>
  <c r="BS4" i="1"/>
  <c r="BS11" i="1"/>
  <c r="BS12" i="1"/>
  <c r="BS7" i="1"/>
  <c r="BS13" i="1"/>
  <c r="BS21" i="1"/>
  <c r="BS6" i="1"/>
  <c r="BS5" i="1"/>
  <c r="AX31" i="1"/>
  <c r="AX30" i="1"/>
  <c r="AX27" i="1"/>
  <c r="AX26" i="1"/>
  <c r="AX25" i="1"/>
  <c r="AX24" i="1"/>
  <c r="AX23" i="1"/>
  <c r="AX20" i="1"/>
  <c r="BM20" i="1" s="1"/>
  <c r="AX10" i="1"/>
  <c r="AX9" i="1"/>
  <c r="AX19" i="1"/>
  <c r="AX8" i="1"/>
  <c r="AX22" i="1"/>
  <c r="AX17" i="1"/>
  <c r="AX16" i="1"/>
  <c r="BM16" i="1" s="1"/>
  <c r="AX18" i="1"/>
  <c r="BM18" i="1" s="1"/>
  <c r="AX15" i="1"/>
  <c r="AX14" i="1"/>
  <c r="AX4" i="1"/>
  <c r="AX11" i="1"/>
  <c r="AX12" i="1"/>
  <c r="AX7" i="1"/>
  <c r="AX13" i="1"/>
  <c r="BM13" i="1" s="1"/>
  <c r="AX21" i="1"/>
  <c r="BM21" i="1" s="1"/>
  <c r="AX6" i="1"/>
  <c r="AX5" i="1"/>
  <c r="BM17" i="1" l="1"/>
  <c r="BM4" i="1"/>
  <c r="BM7" i="1"/>
  <c r="BM6" i="1"/>
  <c r="BM15" i="1"/>
  <c r="BM10" i="1"/>
  <c r="BM11" i="1"/>
  <c r="BM8" i="1"/>
  <c r="BM12" i="1"/>
  <c r="BM22" i="1"/>
  <c r="BM19" i="1"/>
  <c r="BM5" i="1"/>
  <c r="BM14" i="1"/>
  <c r="BM9" i="1"/>
  <c r="BM30" i="1"/>
  <c r="AE30" i="1"/>
  <c r="AY27" i="1"/>
  <c r="AY10" i="1"/>
  <c r="AY15" i="1"/>
  <c r="AY30" i="1"/>
  <c r="AY5" i="1"/>
  <c r="AY11" i="1"/>
  <c r="AY7" i="1"/>
  <c r="BO7" i="1" s="1"/>
  <c r="AY17" i="1"/>
  <c r="AE6" i="1"/>
  <c r="AY8" i="1"/>
  <c r="AY26" i="1"/>
  <c r="AY21" i="1"/>
  <c r="AY4" i="1"/>
  <c r="AY12" i="1"/>
  <c r="AY14" i="1"/>
  <c r="AY20" i="1"/>
  <c r="BO20" i="1" s="1"/>
  <c r="AY13" i="1"/>
  <c r="AY25" i="1"/>
  <c r="AY9" i="1"/>
  <c r="AY19" i="1"/>
  <c r="AY22" i="1"/>
  <c r="AY16" i="1"/>
  <c r="BO16" i="1" s="1"/>
  <c r="AY24" i="1"/>
  <c r="AY18" i="1"/>
  <c r="AY23" i="1"/>
  <c r="BO31" i="1"/>
  <c r="AY6" i="1"/>
  <c r="AE7" i="1"/>
  <c r="AE19" i="1"/>
  <c r="AE11" i="1"/>
  <c r="AE22" i="1"/>
  <c r="AE21" i="1"/>
  <c r="AE24" i="1"/>
  <c r="AE23" i="1"/>
  <c r="AE8" i="1"/>
  <c r="AE5" i="1"/>
  <c r="AE13" i="1"/>
  <c r="AE9" i="1"/>
  <c r="AE18" i="1"/>
  <c r="AE17" i="1"/>
  <c r="AE27" i="1"/>
  <c r="AE15" i="1"/>
  <c r="AE10" i="1"/>
  <c r="AE20" i="1"/>
  <c r="AE16" i="1"/>
  <c r="AE12" i="1"/>
  <c r="AE25" i="1"/>
  <c r="AE14" i="1"/>
  <c r="AE4" i="1"/>
  <c r="AE26" i="1"/>
  <c r="BO5" i="1" l="1"/>
  <c r="BO25" i="1"/>
  <c r="BO8" i="1"/>
  <c r="BO10" i="1"/>
  <c r="BO14" i="1"/>
  <c r="BO13" i="1"/>
  <c r="BO12" i="1"/>
  <c r="BO22" i="1"/>
  <c r="BO4" i="1"/>
  <c r="BO19" i="1"/>
  <c r="BO21" i="1"/>
  <c r="BO30" i="1"/>
  <c r="BO23" i="1"/>
  <c r="BO24" i="1"/>
  <c r="BN27" i="1"/>
  <c r="BO11" i="1"/>
  <c r="BO6" i="1"/>
  <c r="BO9" i="1"/>
  <c r="BO26" i="1"/>
  <c r="BO15" i="1"/>
  <c r="BO27" i="1"/>
  <c r="BO18" i="1"/>
  <c r="BO17" i="1"/>
  <c r="BN14" i="1"/>
  <c r="BN19" i="1"/>
  <c r="BN11" i="1"/>
  <c r="BN24" i="1"/>
  <c r="BN28" i="1"/>
  <c r="BN30" i="1"/>
  <c r="BN9" i="1"/>
  <c r="BN21" i="1"/>
  <c r="BN4" i="1"/>
  <c r="BN29" i="1"/>
  <c r="BN17" i="1"/>
  <c r="BN15" i="1"/>
  <c r="BN25" i="1"/>
  <c r="BN20" i="1"/>
  <c r="BN18" i="1"/>
  <c r="BN22" i="1"/>
  <c r="BN12" i="1"/>
  <c r="BN13" i="1"/>
  <c r="BN23" i="1"/>
  <c r="BN26" i="1"/>
  <c r="BN8" i="1"/>
  <c r="BN5" i="1"/>
  <c r="BN7" i="1"/>
  <c r="BN16" i="1"/>
  <c r="BN10" i="1"/>
  <c r="BN6" i="1"/>
  <c r="BP31" i="1"/>
  <c r="BP10" i="1" l="1"/>
  <c r="BP15" i="1"/>
  <c r="BP6" i="1"/>
  <c r="BP9" i="1"/>
  <c r="BP14" i="1"/>
  <c r="BP27" i="1"/>
  <c r="BP4" i="1"/>
  <c r="BP26" i="1"/>
  <c r="BP8" i="1"/>
  <c r="BP11" i="1"/>
  <c r="BP25" i="1"/>
  <c r="BP22" i="1"/>
  <c r="BP12" i="1"/>
  <c r="BP24" i="1"/>
  <c r="BP17" i="1"/>
  <c r="BP7" i="1"/>
  <c r="BP23" i="1"/>
  <c r="BP16" i="1"/>
  <c r="BP13" i="1"/>
  <c r="BP20" i="1"/>
  <c r="BP18" i="1"/>
  <c r="BP21" i="1"/>
  <c r="BP5" i="1"/>
  <c r="BP19" i="1"/>
  <c r="BP30" i="1"/>
</calcChain>
</file>

<file path=xl/sharedStrings.xml><?xml version="1.0" encoding="utf-8"?>
<sst xmlns="http://schemas.openxmlformats.org/spreadsheetml/2006/main" count="71" uniqueCount="64">
  <si>
    <t>Exams</t>
  </si>
  <si>
    <t>Final</t>
  </si>
  <si>
    <t>Possible</t>
  </si>
  <si>
    <t>Total</t>
  </si>
  <si>
    <t>Current</t>
  </si>
  <si>
    <t>Bonus</t>
  </si>
  <si>
    <t>Final Grade</t>
  </si>
  <si>
    <t>Codename</t>
  </si>
  <si>
    <t>Talks</t>
  </si>
  <si>
    <t>WW</t>
  </si>
  <si>
    <t xml:space="preserve">        </t>
  </si>
  <si>
    <t xml:space="preserve">           </t>
  </si>
  <si>
    <t xml:space="preserve">       </t>
  </si>
  <si>
    <t xml:space="preserve">01-03-Properties </t>
  </si>
  <si>
    <t xml:space="preserve">01-04-Row-operations </t>
  </si>
  <si>
    <t xml:space="preserve">01-05-RREF </t>
  </si>
  <si>
    <t xml:space="preserve">01-06-Homogeneous-systems </t>
  </si>
  <si>
    <t xml:space="preserve">01-07-LU-decomposition </t>
  </si>
  <si>
    <t xml:space="preserve">01-09-stochastic </t>
  </si>
  <si>
    <t>WW TOT</t>
  </si>
  <si>
    <t>WW SCORE</t>
  </si>
  <si>
    <t xml:space="preserve">                      </t>
  </si>
  <si>
    <t xml:space="preserve">02-01--03-Vectors </t>
  </si>
  <si>
    <t xml:space="preserve">02-04-Subspaces </t>
  </si>
  <si>
    <t xml:space="preserve">02-05-LCs-span </t>
  </si>
  <si>
    <t xml:space="preserve">02-06-Linear-Independence </t>
  </si>
  <si>
    <t xml:space="preserve">02-07-Basis-Dimension </t>
  </si>
  <si>
    <t xml:space="preserve">02-08-rank </t>
  </si>
  <si>
    <t>01-02-Systems</t>
  </si>
  <si>
    <t xml:space="preserve">03-01-Linear-Transformations </t>
  </si>
  <si>
    <t xml:space="preserve">03-03-LT-Matrix </t>
  </si>
  <si>
    <t xml:space="preserve">03-05-Change-of-basis </t>
  </si>
  <si>
    <t xml:space="preserve">03-06-Col-Ops-Elem-Mats </t>
  </si>
  <si>
    <t xml:space="preserve">04-01-Determinants </t>
  </si>
  <si>
    <t xml:space="preserve">04-02-Determinant-properties </t>
  </si>
  <si>
    <t xml:space="preserve">04-03-Cramers-Rule </t>
  </si>
  <si>
    <t>Proofs 1.3</t>
  </si>
  <si>
    <t>Proof Total</t>
  </si>
  <si>
    <t>Proof score</t>
  </si>
  <si>
    <t xml:space="preserve">05-01-Inner-Product </t>
  </si>
  <si>
    <t xml:space="preserve">05-02-Eigenvalues </t>
  </si>
  <si>
    <t xml:space="preserve">05-03-Similarity-to-diagonal </t>
  </si>
  <si>
    <t>Low exam</t>
  </si>
  <si>
    <t>MATH 253-01 Spring 2019</t>
  </si>
  <si>
    <t>Python</t>
  </si>
  <si>
    <t>Python Total</t>
  </si>
  <si>
    <t>Unweighted current</t>
  </si>
  <si>
    <t>Unweighted percentage</t>
  </si>
  <si>
    <t>Taako</t>
  </si>
  <si>
    <t>Johnny on the Spot</t>
  </si>
  <si>
    <t>Aby Jaeger</t>
  </si>
  <si>
    <t>bananabread</t>
  </si>
  <si>
    <t>Eugene</t>
  </si>
  <si>
    <t>Inej Ghafa</t>
  </si>
  <si>
    <t>Stephen Thorsett</t>
  </si>
  <si>
    <t>Rock Mane</t>
  </si>
  <si>
    <t>soupsoupsoup</t>
  </si>
  <si>
    <t>Descartes</t>
  </si>
  <si>
    <t>mathcat</t>
  </si>
  <si>
    <t>Honey Badger</t>
  </si>
  <si>
    <t>meow =^._.^=</t>
  </si>
  <si>
    <r>
      <t xml:space="preserve">Apple </t>
    </r>
    <r>
      <rPr>
        <sz val="10"/>
        <rFont val="Calibri"/>
        <family val="2"/>
      </rPr>
      <t>π</t>
    </r>
  </si>
  <si>
    <t>Slop</t>
  </si>
  <si>
    <t>Nutria 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</si>
</sst>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Fill="1" applyBorder="1"/>
    <xf numFmtId="0" fontId="0" fillId="0" borderId="0" xfId="0" applyFill="1" applyBorder="1"/>
    <xf numFmtId="0" fontId="2" fillId="0" borderId="0" xfId="1" applyAlignment="1" applyProtection="1">
      <alignment vertical="center" wrapText="1"/>
    </xf>
    <xf numFmtId="0" fontId="4" fillId="0" borderId="0" xfId="0" applyFont="1"/>
    <xf numFmtId="0" fontId="0" fillId="0" borderId="2" xfId="0" applyFont="1" applyFill="1" applyBorder="1"/>
    <xf numFmtId="0" fontId="4" fillId="0" borderId="0" xfId="0" applyFont="1" applyAlignment="1">
      <alignment vertical="center" wrapText="1"/>
    </xf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horizontal="center" textRotation="90" wrapText="1"/>
    </xf>
    <xf numFmtId="0" fontId="4" fillId="0" borderId="7" xfId="0" applyFont="1" applyBorder="1" applyAlignment="1">
      <alignment textRotation="90"/>
    </xf>
    <xf numFmtId="0" fontId="0" fillId="0" borderId="0" xfId="0" applyFill="1"/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164" fontId="0" fillId="0" borderId="1" xfId="0" applyNumberFormat="1" applyFill="1" applyBorder="1"/>
    <xf numFmtId="0" fontId="4" fillId="0" borderId="0" xfId="0" applyFont="1" applyFill="1"/>
    <xf numFmtId="0" fontId="4" fillId="0" borderId="8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8" xfId="0" applyFill="1" applyBorder="1"/>
    <xf numFmtId="0" fontId="0" fillId="0" borderId="9" xfId="0" applyFill="1" applyBorder="1"/>
    <xf numFmtId="0" fontId="0" fillId="0" borderId="3" xfId="0" applyBorder="1" applyAlignment="1">
      <alignment textRotation="90"/>
    </xf>
    <xf numFmtId="0" fontId="0" fillId="0" borderId="0" xfId="0" applyAlignment="1">
      <alignment vertical="center" wrapText="1"/>
    </xf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49" fontId="4" fillId="0" borderId="0" xfId="0" applyNumberFormat="1" applyFont="1" applyFill="1"/>
    <xf numFmtId="49" fontId="0" fillId="0" borderId="0" xfId="0" applyNumberFormat="1" applyFill="1"/>
    <xf numFmtId="0" fontId="0" fillId="0" borderId="4" xfId="0" applyFill="1" applyBorder="1"/>
    <xf numFmtId="0" fontId="0" fillId="0" borderId="12" xfId="0" applyFill="1" applyBorder="1"/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4" fillId="2" borderId="0" xfId="0" applyFont="1" applyFill="1" applyBorder="1"/>
    <xf numFmtId="0" fontId="0" fillId="2" borderId="0" xfId="0" applyFill="1"/>
    <xf numFmtId="0" fontId="4" fillId="2" borderId="0" xfId="0" applyFont="1" applyFill="1"/>
    <xf numFmtId="0" fontId="0" fillId="3" borderId="1" xfId="0" applyFill="1" applyBorder="1"/>
    <xf numFmtId="164" fontId="0" fillId="3" borderId="1" xfId="0" applyNumberFormat="1" applyFill="1" applyBorder="1"/>
    <xf numFmtId="0" fontId="4" fillId="3" borderId="0" xfId="0" applyFont="1" applyFill="1"/>
    <xf numFmtId="0" fontId="0" fillId="3" borderId="0" xfId="0" applyFill="1"/>
    <xf numFmtId="0" fontId="4" fillId="3" borderId="0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4" borderId="0" xfId="0" applyFill="1"/>
    <xf numFmtId="0" fontId="0" fillId="5" borderId="1" xfId="0" applyFill="1" applyBorder="1"/>
    <xf numFmtId="164" fontId="0" fillId="5" borderId="1" xfId="0" applyNumberFormat="1" applyFill="1" applyBorder="1"/>
    <xf numFmtId="0" fontId="4" fillId="5" borderId="0" xfId="0" applyFont="1" applyFill="1"/>
    <xf numFmtId="0" fontId="0" fillId="5" borderId="0" xfId="0" applyFill="1"/>
    <xf numFmtId="0" fontId="4" fillId="4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142875</xdr:rowOff>
    </xdr:to>
    <xdr:sp macro="" textlink="">
      <xdr:nvSpPr>
        <xdr:cNvPr id="1026" name="AutoShape 2" descr="Student Photo"/>
        <xdr:cNvSpPr>
          <a:spLocks noChangeAspect="1" noChangeArrowheads="1"/>
        </xdr:cNvSpPr>
      </xdr:nvSpPr>
      <xdr:spPr bwMode="auto">
        <a:xfrm>
          <a:off x="1285875" y="1053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142875</xdr:rowOff>
    </xdr:to>
    <xdr:sp macro="" textlink="">
      <xdr:nvSpPr>
        <xdr:cNvPr id="1027" name="AutoShape 3" descr="Student Photo"/>
        <xdr:cNvSpPr>
          <a:spLocks noChangeAspect="1" noChangeArrowheads="1"/>
        </xdr:cNvSpPr>
      </xdr:nvSpPr>
      <xdr:spPr bwMode="auto">
        <a:xfrm>
          <a:off x="1285875" y="1183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142875</xdr:rowOff>
    </xdr:to>
    <xdr:sp macro="" textlink="">
      <xdr:nvSpPr>
        <xdr:cNvPr id="1028" name="AutoShape 4" descr="Student Photo"/>
        <xdr:cNvSpPr>
          <a:spLocks noChangeAspect="1" noChangeArrowheads="1"/>
        </xdr:cNvSpPr>
      </xdr:nvSpPr>
      <xdr:spPr bwMode="auto">
        <a:xfrm>
          <a:off x="1285875" y="1344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142875</xdr:rowOff>
    </xdr:to>
    <xdr:sp macro="" textlink="">
      <xdr:nvSpPr>
        <xdr:cNvPr id="1029" name="AutoShape 5" descr="Student Photo"/>
        <xdr:cNvSpPr>
          <a:spLocks noChangeAspect="1" noChangeArrowheads="1"/>
        </xdr:cNvSpPr>
      </xdr:nvSpPr>
      <xdr:spPr bwMode="auto">
        <a:xfrm>
          <a:off x="1285875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142875</xdr:rowOff>
    </xdr:to>
    <xdr:sp macro="" textlink="">
      <xdr:nvSpPr>
        <xdr:cNvPr id="1030" name="AutoShape 6" descr="Student Photo"/>
        <xdr:cNvSpPr>
          <a:spLocks noChangeAspect="1" noChangeArrowheads="1"/>
        </xdr:cNvSpPr>
      </xdr:nvSpPr>
      <xdr:spPr bwMode="auto">
        <a:xfrm>
          <a:off x="1285875" y="1620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43</xdr:row>
      <xdr:rowOff>142875</xdr:rowOff>
    </xdr:to>
    <xdr:sp macro="" textlink="">
      <xdr:nvSpPr>
        <xdr:cNvPr id="1031" name="AutoShape 7" descr="Student Photo"/>
        <xdr:cNvSpPr>
          <a:spLocks noChangeAspect="1" noChangeArrowheads="1"/>
        </xdr:cNvSpPr>
      </xdr:nvSpPr>
      <xdr:spPr bwMode="auto">
        <a:xfrm>
          <a:off x="1285875" y="1765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43</xdr:row>
      <xdr:rowOff>142875</xdr:rowOff>
    </xdr:to>
    <xdr:sp macro="" textlink="">
      <xdr:nvSpPr>
        <xdr:cNvPr id="1032" name="AutoShape 8" descr="Student Photo"/>
        <xdr:cNvSpPr>
          <a:spLocks noChangeAspect="1" noChangeArrowheads="1"/>
        </xdr:cNvSpPr>
      </xdr:nvSpPr>
      <xdr:spPr bwMode="auto">
        <a:xfrm>
          <a:off x="1285875" y="1960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304800</xdr:colOff>
      <xdr:row>44</xdr:row>
      <xdr:rowOff>142875</xdr:rowOff>
    </xdr:to>
    <xdr:sp macro="" textlink="">
      <xdr:nvSpPr>
        <xdr:cNvPr id="1033" name="AutoShape 9" descr="Student Photo"/>
        <xdr:cNvSpPr>
          <a:spLocks noChangeAspect="1" noChangeArrowheads="1"/>
        </xdr:cNvSpPr>
      </xdr:nvSpPr>
      <xdr:spPr bwMode="auto">
        <a:xfrm>
          <a:off x="128587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142875</xdr:rowOff>
    </xdr:to>
    <xdr:sp macro="" textlink="">
      <xdr:nvSpPr>
        <xdr:cNvPr id="1034" name="AutoShape 10" descr="Student Photo"/>
        <xdr:cNvSpPr>
          <a:spLocks noChangeAspect="1" noChangeArrowheads="1"/>
        </xdr:cNvSpPr>
      </xdr:nvSpPr>
      <xdr:spPr bwMode="auto">
        <a:xfrm>
          <a:off x="1285875" y="2235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142875</xdr:rowOff>
    </xdr:to>
    <xdr:sp macro="" textlink="">
      <xdr:nvSpPr>
        <xdr:cNvPr id="1035" name="AutoShape 11" descr="Student Photo"/>
        <xdr:cNvSpPr>
          <a:spLocks noChangeAspect="1" noChangeArrowheads="1"/>
        </xdr:cNvSpPr>
      </xdr:nvSpPr>
      <xdr:spPr bwMode="auto">
        <a:xfrm>
          <a:off x="1285875" y="2348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142875</xdr:rowOff>
    </xdr:to>
    <xdr:sp macro="" textlink="">
      <xdr:nvSpPr>
        <xdr:cNvPr id="1036" name="AutoShape 12" descr="Student Photo"/>
        <xdr:cNvSpPr>
          <a:spLocks noChangeAspect="1" noChangeArrowheads="1"/>
        </xdr:cNvSpPr>
      </xdr:nvSpPr>
      <xdr:spPr bwMode="auto">
        <a:xfrm>
          <a:off x="1285875" y="2510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142875</xdr:rowOff>
    </xdr:to>
    <xdr:sp macro="" textlink="">
      <xdr:nvSpPr>
        <xdr:cNvPr id="1037" name="AutoShape 13" descr="Student Photo"/>
        <xdr:cNvSpPr>
          <a:spLocks noChangeAspect="1" noChangeArrowheads="1"/>
        </xdr:cNvSpPr>
      </xdr:nvSpPr>
      <xdr:spPr bwMode="auto">
        <a:xfrm>
          <a:off x="1285875" y="2656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142875</xdr:rowOff>
    </xdr:to>
    <xdr:sp macro="" textlink="">
      <xdr:nvSpPr>
        <xdr:cNvPr id="1038" name="AutoShape 14" descr="Student Photo"/>
        <xdr:cNvSpPr>
          <a:spLocks noChangeAspect="1" noChangeArrowheads="1"/>
        </xdr:cNvSpPr>
      </xdr:nvSpPr>
      <xdr:spPr bwMode="auto">
        <a:xfrm>
          <a:off x="1285875" y="2786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6"/>
  <sheetViews>
    <sheetView tabSelected="1" topLeftCell="B1" zoomScaleNormal="100" workbookViewId="0">
      <pane xSplit="2295" activePane="topRight"/>
      <selection activeCell="B3" sqref="A3:XFD31"/>
      <selection pane="topRight" activeCell="B20" sqref="B20"/>
    </sheetView>
  </sheetViews>
  <sheetFormatPr defaultRowHeight="12.75" x14ac:dyDescent="0.2"/>
  <cols>
    <col min="1" max="1" width="19.28515625" customWidth="1"/>
    <col min="2" max="2" width="24" customWidth="1"/>
    <col min="3" max="3" width="4.140625" customWidth="1"/>
    <col min="4" max="4" width="6.140625" customWidth="1"/>
    <col min="5" max="5" width="6.28515625" customWidth="1"/>
    <col min="6" max="29" width="3.7109375" customWidth="1"/>
    <col min="31" max="31" width="11.28515625" customWidth="1"/>
    <col min="32" max="59" width="4.7109375" customWidth="1"/>
    <col min="60" max="60" width="5.5703125" customWidth="1"/>
    <col min="61" max="63" width="4.7109375" customWidth="1"/>
    <col min="64" max="66" width="6.85546875" customWidth="1"/>
    <col min="67" max="67" width="9.5703125" bestFit="1" customWidth="1"/>
    <col min="68" max="68" width="8.28515625" customWidth="1"/>
    <col min="73" max="73" width="24.28515625" customWidth="1"/>
  </cols>
  <sheetData>
    <row r="1" spans="1:73" x14ac:dyDescent="0.2">
      <c r="B1" s="1" t="s">
        <v>43</v>
      </c>
      <c r="C1" s="1"/>
    </row>
    <row r="2" spans="1:73" ht="141" x14ac:dyDescent="0.2">
      <c r="B2" s="2"/>
      <c r="C2" s="2"/>
      <c r="D2" s="9" t="s">
        <v>9</v>
      </c>
      <c r="E2" s="12" t="s">
        <v>28</v>
      </c>
      <c r="F2" s="14" t="s">
        <v>13</v>
      </c>
      <c r="G2" s="13" t="s">
        <v>14</v>
      </c>
      <c r="H2" s="13" t="s">
        <v>15</v>
      </c>
      <c r="I2" s="13" t="s">
        <v>16</v>
      </c>
      <c r="J2" s="13" t="s">
        <v>17</v>
      </c>
      <c r="K2" s="13" t="s">
        <v>18</v>
      </c>
      <c r="L2" s="13" t="s">
        <v>22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2"/>
      <c r="S2" s="12" t="s">
        <v>29</v>
      </c>
      <c r="T2" s="12" t="s">
        <v>30</v>
      </c>
      <c r="U2" s="12" t="s">
        <v>31</v>
      </c>
      <c r="V2" s="12" t="s">
        <v>32</v>
      </c>
      <c r="W2" s="12" t="s">
        <v>33</v>
      </c>
      <c r="X2" s="12" t="s">
        <v>34</v>
      </c>
      <c r="Y2" s="13" t="s">
        <v>35</v>
      </c>
      <c r="Z2" s="30" t="s">
        <v>39</v>
      </c>
      <c r="AA2" s="30" t="s">
        <v>40</v>
      </c>
      <c r="AB2" s="30" t="s">
        <v>41</v>
      </c>
      <c r="AC2" s="30" t="s">
        <v>62</v>
      </c>
      <c r="AD2" s="10" t="s">
        <v>19</v>
      </c>
      <c r="AE2" s="11" t="s">
        <v>20</v>
      </c>
      <c r="AF2" s="15" t="s">
        <v>36</v>
      </c>
      <c r="AG2" s="15">
        <v>1.6</v>
      </c>
      <c r="AH2" s="15">
        <v>1.9</v>
      </c>
      <c r="AI2" s="15">
        <v>2.2000000000000002</v>
      </c>
      <c r="AJ2" s="15">
        <v>2.2999999999999998</v>
      </c>
      <c r="AK2" s="15">
        <v>2.4</v>
      </c>
      <c r="AL2" s="15">
        <v>2.7</v>
      </c>
      <c r="AM2" s="15">
        <v>3.1</v>
      </c>
      <c r="AN2" s="15">
        <v>3.2</v>
      </c>
      <c r="AO2" s="15">
        <v>3.4</v>
      </c>
      <c r="AP2" s="15">
        <v>4.0999999999999996</v>
      </c>
      <c r="AQ2" s="15">
        <v>4.2</v>
      </c>
      <c r="AR2" s="15">
        <v>4.3</v>
      </c>
      <c r="AS2" s="15">
        <v>5.0999999999999996</v>
      </c>
      <c r="AT2" s="15">
        <v>5.2</v>
      </c>
      <c r="AU2" s="15">
        <v>5.3</v>
      </c>
      <c r="AV2" s="15">
        <v>5.4</v>
      </c>
      <c r="AW2" s="15">
        <v>5.5</v>
      </c>
      <c r="AX2" s="26" t="s">
        <v>37</v>
      </c>
      <c r="AY2" s="27" t="s">
        <v>38</v>
      </c>
      <c r="AZ2" s="15" t="s">
        <v>44</v>
      </c>
      <c r="BA2" s="15"/>
      <c r="BB2" s="15"/>
      <c r="BC2" s="15"/>
      <c r="BD2" s="15"/>
      <c r="BE2" s="15"/>
      <c r="BF2" s="15"/>
      <c r="BG2" s="26" t="s">
        <v>45</v>
      </c>
      <c r="BH2" s="32" t="s">
        <v>0</v>
      </c>
      <c r="BI2" s="2"/>
      <c r="BJ2" s="2"/>
      <c r="BK2" s="2"/>
      <c r="BL2" s="2"/>
      <c r="BM2" s="12" t="s">
        <v>46</v>
      </c>
      <c r="BN2" s="12" t="s">
        <v>47</v>
      </c>
      <c r="BO2" s="2" t="s">
        <v>4</v>
      </c>
      <c r="BP2" s="2" t="s">
        <v>3</v>
      </c>
      <c r="BQ2" s="3" t="s">
        <v>6</v>
      </c>
      <c r="BR2" s="7" t="s">
        <v>8</v>
      </c>
      <c r="BS2" s="7" t="s">
        <v>42</v>
      </c>
      <c r="BT2" s="6"/>
    </row>
    <row r="3" spans="1:73" s="16" customFormat="1" x14ac:dyDescent="0.2">
      <c r="A3" s="25"/>
      <c r="B3" s="25" t="s">
        <v>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0"/>
      <c r="AB3" s="20"/>
      <c r="AC3" s="20"/>
      <c r="AD3" s="21"/>
      <c r="AE3" s="22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8"/>
      <c r="AY3" s="29"/>
      <c r="AZ3" s="23">
        <v>1</v>
      </c>
      <c r="BA3" s="23">
        <v>2</v>
      </c>
      <c r="BB3" s="23">
        <v>3</v>
      </c>
      <c r="BC3" s="23">
        <v>4</v>
      </c>
      <c r="BD3" s="23">
        <v>5</v>
      </c>
      <c r="BE3" s="23"/>
      <c r="BF3" s="23"/>
      <c r="BG3" s="28"/>
      <c r="BH3" s="33">
        <v>1</v>
      </c>
      <c r="BI3" s="19">
        <v>2</v>
      </c>
      <c r="BJ3" s="19">
        <v>3</v>
      </c>
      <c r="BK3" s="19" t="s">
        <v>1</v>
      </c>
      <c r="BL3" s="19" t="s">
        <v>5</v>
      </c>
      <c r="BM3" s="19"/>
      <c r="BN3" s="19"/>
      <c r="BO3" s="19"/>
      <c r="BP3" s="19"/>
      <c r="BT3" s="19"/>
    </row>
    <row r="4" spans="1:73" s="16" customFormat="1" ht="12.75" customHeight="1" x14ac:dyDescent="0.2">
      <c r="A4" s="25"/>
      <c r="B4" s="25" t="s">
        <v>54</v>
      </c>
      <c r="C4" s="17"/>
      <c r="D4" s="18">
        <v>7</v>
      </c>
      <c r="E4" s="18">
        <v>13</v>
      </c>
      <c r="F4" s="19">
        <v>5</v>
      </c>
      <c r="G4" s="19">
        <v>10</v>
      </c>
      <c r="H4" s="19">
        <v>11</v>
      </c>
      <c r="I4" s="19">
        <v>3</v>
      </c>
      <c r="J4" s="19">
        <v>0</v>
      </c>
      <c r="K4" s="19">
        <v>5</v>
      </c>
      <c r="L4" s="19">
        <v>7</v>
      </c>
      <c r="M4" s="19">
        <v>7</v>
      </c>
      <c r="N4" s="19">
        <v>11</v>
      </c>
      <c r="O4" s="3">
        <v>8</v>
      </c>
      <c r="P4" s="19">
        <v>16</v>
      </c>
      <c r="Q4" s="19">
        <v>6</v>
      </c>
      <c r="R4" s="19"/>
      <c r="S4" s="19">
        <v>23</v>
      </c>
      <c r="T4" s="19">
        <v>14</v>
      </c>
      <c r="U4" s="19">
        <v>8</v>
      </c>
      <c r="V4" s="19">
        <v>4</v>
      </c>
      <c r="W4" s="19">
        <v>10</v>
      </c>
      <c r="X4" s="19">
        <v>16</v>
      </c>
      <c r="Y4" s="19">
        <v>3</v>
      </c>
      <c r="Z4" s="20">
        <v>15</v>
      </c>
      <c r="AA4" s="20">
        <v>10</v>
      </c>
      <c r="AB4" s="20">
        <v>13</v>
      </c>
      <c r="AC4" s="20">
        <v>5</v>
      </c>
      <c r="AD4" s="21">
        <f t="shared" ref="AD4:AD22" si="0">(SUM(D4:AC4))</f>
        <v>230</v>
      </c>
      <c r="AE4" s="22">
        <f t="shared" ref="AE4:AE22" si="1">+AD4/$AD$30*100</f>
        <v>100</v>
      </c>
      <c r="AF4" s="23">
        <v>15</v>
      </c>
      <c r="AG4" s="23">
        <v>5</v>
      </c>
      <c r="AH4" s="23">
        <v>5</v>
      </c>
      <c r="AI4" s="23">
        <v>10</v>
      </c>
      <c r="AJ4" s="23">
        <v>15</v>
      </c>
      <c r="AK4" s="23">
        <v>10</v>
      </c>
      <c r="AL4" s="19">
        <v>8</v>
      </c>
      <c r="AM4" s="23">
        <v>10</v>
      </c>
      <c r="AN4" s="23">
        <v>10</v>
      </c>
      <c r="AO4" s="23">
        <v>5</v>
      </c>
      <c r="AP4" s="23">
        <v>10</v>
      </c>
      <c r="AQ4" s="23">
        <v>9</v>
      </c>
      <c r="AR4" s="23">
        <v>10</v>
      </c>
      <c r="AS4" s="23">
        <v>15</v>
      </c>
      <c r="AT4" s="23">
        <v>5</v>
      </c>
      <c r="AU4" s="23">
        <v>15</v>
      </c>
      <c r="AV4" s="23">
        <v>5</v>
      </c>
      <c r="AW4" s="23"/>
      <c r="AX4" s="28">
        <f t="shared" ref="AX4:AX22" si="2">+SUM(AF4:AW4)</f>
        <v>162</v>
      </c>
      <c r="AY4" s="29">
        <f t="shared" ref="AY4:AY27" si="3">AX4/AX$30*100</f>
        <v>98.181818181818187</v>
      </c>
      <c r="AZ4" s="23">
        <v>10</v>
      </c>
      <c r="BA4" s="23">
        <v>10</v>
      </c>
      <c r="BB4" s="23"/>
      <c r="BC4" s="23"/>
      <c r="BD4" s="23"/>
      <c r="BE4" s="23"/>
      <c r="BF4" s="23"/>
      <c r="BG4" s="28">
        <f t="shared" ref="BG4:BG22" si="4">2*AZ4+6*BA4</f>
        <v>80</v>
      </c>
      <c r="BH4" s="33">
        <v>99</v>
      </c>
      <c r="BI4" s="19">
        <v>102</v>
      </c>
      <c r="BJ4" s="19">
        <v>95</v>
      </c>
      <c r="BK4" s="19"/>
      <c r="BL4" s="19"/>
      <c r="BM4" s="41">
        <f t="shared" ref="BM4:BM22" si="5">+AD4+AX4+BG4+BH4+BI4+BJ4+BK4+BL4</f>
        <v>768</v>
      </c>
      <c r="BN4" s="41">
        <f t="shared" ref="BN4:BN30" si="6">+BM4/$BM$30*100</f>
        <v>99.096774193548384</v>
      </c>
      <c r="BO4" s="42">
        <f t="shared" ref="BO4:BO22" si="7">0.23*AE4+0.17*AY4+0.1*SUM(BH4:BJ4)+0.2*BK4+0.1*IF(BK4/2&gt;BS4,BK4/2-BS4,0)+0.1*BG4+0.02*BR4+BL4*0.1+0.2*BT4</f>
        <v>77.290909090909082</v>
      </c>
      <c r="BP4" s="41">
        <f t="shared" ref="BP4:BP27" si="8">BO4/$BO$30*100</f>
        <v>96.61363636363636</v>
      </c>
      <c r="BQ4" s="43"/>
      <c r="BR4" s="44"/>
      <c r="BS4" s="44">
        <f t="shared" ref="BS4:BS22" si="9">+MIN(BH4:BJ4)</f>
        <v>95</v>
      </c>
      <c r="BT4" s="41"/>
      <c r="BU4" s="44" t="str">
        <f>+B4</f>
        <v>Stephen Thorsett</v>
      </c>
    </row>
    <row r="5" spans="1:73" s="16" customFormat="1" ht="12.75" customHeight="1" x14ac:dyDescent="0.2">
      <c r="A5" s="35"/>
      <c r="B5" s="25"/>
      <c r="C5" s="17"/>
      <c r="D5" s="18">
        <v>7</v>
      </c>
      <c r="E5" s="18">
        <v>13</v>
      </c>
      <c r="F5" s="19">
        <v>5</v>
      </c>
      <c r="G5" s="19">
        <v>10</v>
      </c>
      <c r="H5" s="19">
        <v>11</v>
      </c>
      <c r="I5" s="19">
        <v>3</v>
      </c>
      <c r="J5" s="19">
        <v>0</v>
      </c>
      <c r="K5" s="19">
        <v>5</v>
      </c>
      <c r="L5" s="19">
        <v>7</v>
      </c>
      <c r="M5" s="19">
        <v>7</v>
      </c>
      <c r="N5" s="19">
        <v>11</v>
      </c>
      <c r="O5" s="3">
        <v>8</v>
      </c>
      <c r="P5" s="19">
        <v>16</v>
      </c>
      <c r="Q5" s="19">
        <v>6</v>
      </c>
      <c r="R5" s="19"/>
      <c r="S5" s="19">
        <v>22</v>
      </c>
      <c r="T5" s="19">
        <v>14</v>
      </c>
      <c r="U5" s="19">
        <v>8</v>
      </c>
      <c r="V5" s="19">
        <v>4</v>
      </c>
      <c r="W5" s="19">
        <v>10</v>
      </c>
      <c r="X5" s="19">
        <v>15.5</v>
      </c>
      <c r="Y5" s="19">
        <v>3</v>
      </c>
      <c r="Z5" s="20">
        <v>15</v>
      </c>
      <c r="AA5" s="20">
        <v>10</v>
      </c>
      <c r="AB5" s="20">
        <v>6</v>
      </c>
      <c r="AC5" s="20">
        <v>5</v>
      </c>
      <c r="AD5" s="21">
        <f t="shared" si="0"/>
        <v>221.5</v>
      </c>
      <c r="AE5" s="22">
        <f t="shared" si="1"/>
        <v>96.304347826086953</v>
      </c>
      <c r="AF5" s="23">
        <v>13</v>
      </c>
      <c r="AG5" s="23">
        <v>5</v>
      </c>
      <c r="AH5" s="23">
        <v>5</v>
      </c>
      <c r="AI5" s="23">
        <v>10</v>
      </c>
      <c r="AJ5" s="23">
        <v>15</v>
      </c>
      <c r="AK5" s="23">
        <v>10</v>
      </c>
      <c r="AL5" s="19">
        <v>10</v>
      </c>
      <c r="AM5" s="23">
        <v>10</v>
      </c>
      <c r="AN5" s="23">
        <v>10</v>
      </c>
      <c r="AO5" s="23">
        <v>5</v>
      </c>
      <c r="AP5" s="23">
        <v>10</v>
      </c>
      <c r="AQ5" s="23">
        <v>5</v>
      </c>
      <c r="AR5" s="23">
        <v>7</v>
      </c>
      <c r="AS5" s="23">
        <v>14</v>
      </c>
      <c r="AT5" s="23">
        <v>5</v>
      </c>
      <c r="AU5" s="23">
        <v>15</v>
      </c>
      <c r="AV5" s="23">
        <v>5</v>
      </c>
      <c r="AW5" s="23"/>
      <c r="AX5" s="28">
        <f t="shared" si="2"/>
        <v>154</v>
      </c>
      <c r="AY5" s="29">
        <f t="shared" si="3"/>
        <v>93.333333333333329</v>
      </c>
      <c r="AZ5" s="23">
        <v>10</v>
      </c>
      <c r="BA5" s="23">
        <v>10</v>
      </c>
      <c r="BB5" s="23"/>
      <c r="BC5" s="23"/>
      <c r="BD5" s="23"/>
      <c r="BE5" s="23"/>
      <c r="BF5" s="23"/>
      <c r="BG5" s="28">
        <f t="shared" si="4"/>
        <v>80</v>
      </c>
      <c r="BH5" s="33">
        <v>101</v>
      </c>
      <c r="BI5" s="19">
        <v>98</v>
      </c>
      <c r="BJ5" s="19">
        <v>99</v>
      </c>
      <c r="BK5" s="19"/>
      <c r="BL5" s="19"/>
      <c r="BM5" s="41">
        <f t="shared" si="5"/>
        <v>753.5</v>
      </c>
      <c r="BN5" s="41">
        <f t="shared" si="6"/>
        <v>97.225806451612911</v>
      </c>
      <c r="BO5" s="42">
        <f t="shared" si="7"/>
        <v>75.816666666666663</v>
      </c>
      <c r="BP5" s="41">
        <f t="shared" si="8"/>
        <v>94.770833333333329</v>
      </c>
      <c r="BQ5" s="45"/>
      <c r="BR5" s="44"/>
      <c r="BS5" s="44">
        <f t="shared" si="9"/>
        <v>98</v>
      </c>
      <c r="BT5" s="41"/>
      <c r="BU5" s="44"/>
    </row>
    <row r="6" spans="1:73" s="16" customFormat="1" ht="12.75" customHeight="1" x14ac:dyDescent="0.2">
      <c r="A6" s="25"/>
      <c r="B6" s="35" t="s">
        <v>48</v>
      </c>
      <c r="C6" s="17"/>
      <c r="D6" s="18">
        <v>7</v>
      </c>
      <c r="E6" s="18">
        <v>13</v>
      </c>
      <c r="F6" s="19">
        <v>5</v>
      </c>
      <c r="G6" s="19">
        <v>10</v>
      </c>
      <c r="H6" s="19">
        <v>11</v>
      </c>
      <c r="I6" s="19">
        <v>3</v>
      </c>
      <c r="J6" s="19">
        <v>0</v>
      </c>
      <c r="K6" s="19">
        <v>5</v>
      </c>
      <c r="L6" s="19">
        <v>7</v>
      </c>
      <c r="M6" s="19">
        <v>7</v>
      </c>
      <c r="N6" s="19">
        <v>11</v>
      </c>
      <c r="O6" s="19">
        <v>8</v>
      </c>
      <c r="P6" s="19">
        <v>16</v>
      </c>
      <c r="Q6" s="19">
        <v>6</v>
      </c>
      <c r="R6" s="19"/>
      <c r="S6" s="19">
        <v>23</v>
      </c>
      <c r="T6" s="19">
        <v>14</v>
      </c>
      <c r="U6" s="19">
        <v>8</v>
      </c>
      <c r="V6" s="19">
        <v>3</v>
      </c>
      <c r="W6" s="19">
        <v>10</v>
      </c>
      <c r="X6" s="19">
        <v>15.83</v>
      </c>
      <c r="Y6" s="19">
        <v>3</v>
      </c>
      <c r="Z6" s="20">
        <v>11.83</v>
      </c>
      <c r="AA6" s="20">
        <v>10</v>
      </c>
      <c r="AB6" s="20">
        <v>13</v>
      </c>
      <c r="AC6" s="20">
        <v>5</v>
      </c>
      <c r="AD6" s="21">
        <f t="shared" si="0"/>
        <v>225.66000000000003</v>
      </c>
      <c r="AE6" s="22">
        <f t="shared" si="1"/>
        <v>98.113043478260877</v>
      </c>
      <c r="AF6" s="23">
        <v>15</v>
      </c>
      <c r="AG6" s="23">
        <v>5</v>
      </c>
      <c r="AH6" s="23">
        <v>5</v>
      </c>
      <c r="AI6" s="23">
        <v>10</v>
      </c>
      <c r="AJ6" s="23">
        <v>15</v>
      </c>
      <c r="AK6" s="23">
        <v>10</v>
      </c>
      <c r="AL6" s="19">
        <v>8</v>
      </c>
      <c r="AM6" s="23">
        <v>9</v>
      </c>
      <c r="AN6" s="23">
        <v>10</v>
      </c>
      <c r="AO6" s="23">
        <v>3</v>
      </c>
      <c r="AP6" s="23">
        <v>10</v>
      </c>
      <c r="AQ6" s="23">
        <v>10</v>
      </c>
      <c r="AR6" s="23">
        <v>7</v>
      </c>
      <c r="AS6" s="23">
        <v>15</v>
      </c>
      <c r="AT6" s="23">
        <v>5</v>
      </c>
      <c r="AU6" s="23">
        <v>13</v>
      </c>
      <c r="AV6" s="23">
        <v>5</v>
      </c>
      <c r="AW6" s="23"/>
      <c r="AX6" s="28">
        <f t="shared" si="2"/>
        <v>155</v>
      </c>
      <c r="AY6" s="29">
        <f t="shared" si="3"/>
        <v>93.939393939393938</v>
      </c>
      <c r="AZ6" s="23">
        <v>10</v>
      </c>
      <c r="BA6" s="23">
        <v>10</v>
      </c>
      <c r="BB6" s="23"/>
      <c r="BC6" s="23"/>
      <c r="BD6" s="23"/>
      <c r="BE6" s="23"/>
      <c r="BF6" s="23"/>
      <c r="BG6" s="28">
        <f t="shared" si="4"/>
        <v>80</v>
      </c>
      <c r="BH6" s="33">
        <v>94</v>
      </c>
      <c r="BI6" s="19">
        <v>95</v>
      </c>
      <c r="BJ6" s="19">
        <v>101</v>
      </c>
      <c r="BK6" s="19"/>
      <c r="BL6" s="19"/>
      <c r="BM6" s="41">
        <f t="shared" si="5"/>
        <v>750.66000000000008</v>
      </c>
      <c r="BN6" s="41">
        <f t="shared" si="6"/>
        <v>96.859354838709692</v>
      </c>
      <c r="BO6" s="42">
        <f t="shared" si="7"/>
        <v>75.535696969696971</v>
      </c>
      <c r="BP6" s="41">
        <f t="shared" si="8"/>
        <v>94.419621212121214</v>
      </c>
      <c r="BQ6" s="45"/>
      <c r="BR6" s="44"/>
      <c r="BS6" s="44">
        <f t="shared" si="9"/>
        <v>94</v>
      </c>
      <c r="BT6" s="41"/>
      <c r="BU6" s="44" t="str">
        <f t="shared" ref="BU6:BU13" si="10">+B6</f>
        <v>Taako</v>
      </c>
    </row>
    <row r="7" spans="1:73" s="16" customFormat="1" ht="12.75" customHeight="1" x14ac:dyDescent="0.2">
      <c r="A7" s="25"/>
      <c r="B7" s="25" t="s">
        <v>51</v>
      </c>
      <c r="C7" s="17"/>
      <c r="D7" s="18">
        <v>7</v>
      </c>
      <c r="E7" s="18">
        <v>13</v>
      </c>
      <c r="F7" s="19">
        <v>5</v>
      </c>
      <c r="G7" s="19">
        <v>10</v>
      </c>
      <c r="H7" s="19">
        <v>11</v>
      </c>
      <c r="I7" s="19">
        <v>3</v>
      </c>
      <c r="J7" s="19">
        <v>0</v>
      </c>
      <c r="K7" s="19">
        <v>5</v>
      </c>
      <c r="L7" s="19">
        <v>7</v>
      </c>
      <c r="M7" s="19">
        <v>7</v>
      </c>
      <c r="N7" s="19">
        <v>11</v>
      </c>
      <c r="O7" s="19">
        <v>8</v>
      </c>
      <c r="P7" s="19">
        <v>16</v>
      </c>
      <c r="Q7" s="19">
        <v>6</v>
      </c>
      <c r="R7" s="19"/>
      <c r="S7" s="19">
        <v>23</v>
      </c>
      <c r="T7" s="19">
        <v>14</v>
      </c>
      <c r="U7" s="19">
        <v>8</v>
      </c>
      <c r="V7" s="19">
        <v>4</v>
      </c>
      <c r="W7" s="19">
        <v>10</v>
      </c>
      <c r="X7" s="19">
        <v>15.78</v>
      </c>
      <c r="Y7" s="19">
        <v>3</v>
      </c>
      <c r="Z7" s="20">
        <v>15</v>
      </c>
      <c r="AA7" s="20">
        <v>9.5</v>
      </c>
      <c r="AB7" s="20">
        <v>13</v>
      </c>
      <c r="AC7" s="20">
        <v>5</v>
      </c>
      <c r="AD7" s="21">
        <f t="shared" si="0"/>
        <v>229.28</v>
      </c>
      <c r="AE7" s="22">
        <f t="shared" si="1"/>
        <v>99.686956521739134</v>
      </c>
      <c r="AF7" s="23">
        <v>15</v>
      </c>
      <c r="AG7" s="23">
        <v>2</v>
      </c>
      <c r="AH7" s="23">
        <v>4</v>
      </c>
      <c r="AI7" s="23">
        <v>10</v>
      </c>
      <c r="AJ7" s="23">
        <v>14</v>
      </c>
      <c r="AK7" s="23">
        <v>9</v>
      </c>
      <c r="AL7" s="19">
        <v>9</v>
      </c>
      <c r="AM7" s="23">
        <v>10</v>
      </c>
      <c r="AN7" s="23">
        <v>10</v>
      </c>
      <c r="AO7" s="23">
        <v>5</v>
      </c>
      <c r="AP7" s="23">
        <v>10</v>
      </c>
      <c r="AQ7" s="23">
        <v>9</v>
      </c>
      <c r="AR7" s="23">
        <v>7</v>
      </c>
      <c r="AS7" s="23">
        <v>14</v>
      </c>
      <c r="AT7" s="23">
        <v>4</v>
      </c>
      <c r="AU7" s="23">
        <v>12</v>
      </c>
      <c r="AV7" s="23">
        <v>4</v>
      </c>
      <c r="AW7" s="23"/>
      <c r="AX7" s="28">
        <f t="shared" si="2"/>
        <v>148</v>
      </c>
      <c r="AY7" s="29">
        <f t="shared" si="3"/>
        <v>89.696969696969703</v>
      </c>
      <c r="AZ7" s="23">
        <v>10</v>
      </c>
      <c r="BA7" s="23">
        <v>10</v>
      </c>
      <c r="BB7" s="23"/>
      <c r="BC7" s="23"/>
      <c r="BD7" s="23"/>
      <c r="BE7" s="23"/>
      <c r="BF7" s="23"/>
      <c r="BG7" s="28">
        <f t="shared" si="4"/>
        <v>80</v>
      </c>
      <c r="BH7" s="33">
        <v>98</v>
      </c>
      <c r="BI7" s="19">
        <v>94</v>
      </c>
      <c r="BJ7" s="19">
        <v>90</v>
      </c>
      <c r="BK7" s="19"/>
      <c r="BL7" s="19"/>
      <c r="BM7" s="41">
        <f t="shared" si="5"/>
        <v>739.28</v>
      </c>
      <c r="BN7" s="41">
        <f t="shared" si="6"/>
        <v>95.390967741935484</v>
      </c>
      <c r="BO7" s="42">
        <f t="shared" si="7"/>
        <v>74.37648484848485</v>
      </c>
      <c r="BP7" s="41">
        <f t="shared" si="8"/>
        <v>92.970606060606059</v>
      </c>
      <c r="BQ7" s="45"/>
      <c r="BR7" s="44"/>
      <c r="BS7" s="45">
        <f t="shared" si="9"/>
        <v>90</v>
      </c>
      <c r="BT7" s="41"/>
      <c r="BU7" s="44" t="str">
        <f t="shared" si="10"/>
        <v>bananabread</v>
      </c>
    </row>
    <row r="8" spans="1:73" s="16" customFormat="1" ht="12.75" customHeight="1" x14ac:dyDescent="0.2">
      <c r="A8" s="25"/>
      <c r="B8" s="35" t="s">
        <v>58</v>
      </c>
      <c r="C8" s="17"/>
      <c r="D8" s="18">
        <v>7</v>
      </c>
      <c r="E8" s="18">
        <v>13</v>
      </c>
      <c r="F8" s="19">
        <v>5</v>
      </c>
      <c r="G8" s="19">
        <v>10</v>
      </c>
      <c r="H8" s="19">
        <v>11</v>
      </c>
      <c r="I8" s="19">
        <v>3</v>
      </c>
      <c r="J8" s="19">
        <v>0</v>
      </c>
      <c r="K8" s="19">
        <v>4</v>
      </c>
      <c r="L8" s="19">
        <v>7</v>
      </c>
      <c r="M8" s="19">
        <v>7</v>
      </c>
      <c r="N8" s="19">
        <v>11</v>
      </c>
      <c r="O8" s="19">
        <v>8</v>
      </c>
      <c r="P8" s="19">
        <v>16</v>
      </c>
      <c r="Q8" s="19">
        <v>6</v>
      </c>
      <c r="R8" s="19"/>
      <c r="S8" s="19">
        <v>23</v>
      </c>
      <c r="T8" s="19">
        <v>14</v>
      </c>
      <c r="U8" s="19">
        <v>4.67</v>
      </c>
      <c r="V8" s="19">
        <v>0</v>
      </c>
      <c r="W8" s="19">
        <v>10</v>
      </c>
      <c r="X8" s="19">
        <v>16</v>
      </c>
      <c r="Y8" s="19">
        <v>3</v>
      </c>
      <c r="Z8" s="20">
        <v>15</v>
      </c>
      <c r="AA8" s="20">
        <v>10</v>
      </c>
      <c r="AB8" s="20">
        <v>13</v>
      </c>
      <c r="AC8" s="20">
        <v>5</v>
      </c>
      <c r="AD8" s="21">
        <f t="shared" si="0"/>
        <v>221.67</v>
      </c>
      <c r="AE8" s="22">
        <f t="shared" si="1"/>
        <v>96.37826086956521</v>
      </c>
      <c r="AF8" s="23">
        <v>15</v>
      </c>
      <c r="AG8" s="23">
        <v>5</v>
      </c>
      <c r="AH8" s="23">
        <v>5</v>
      </c>
      <c r="AI8" s="23">
        <v>10</v>
      </c>
      <c r="AJ8" s="23">
        <v>15</v>
      </c>
      <c r="AK8" s="23">
        <v>10</v>
      </c>
      <c r="AL8" s="19">
        <v>9</v>
      </c>
      <c r="AM8" s="23">
        <v>10</v>
      </c>
      <c r="AN8" s="23">
        <v>9</v>
      </c>
      <c r="AO8" s="23">
        <v>4</v>
      </c>
      <c r="AP8" s="23">
        <v>10</v>
      </c>
      <c r="AQ8" s="23">
        <v>9</v>
      </c>
      <c r="AR8" s="23">
        <v>10</v>
      </c>
      <c r="AS8" s="23">
        <v>14</v>
      </c>
      <c r="AT8" s="23">
        <v>5</v>
      </c>
      <c r="AU8" s="23">
        <v>15</v>
      </c>
      <c r="AV8" s="23">
        <v>5</v>
      </c>
      <c r="AW8" s="23"/>
      <c r="AX8" s="28">
        <f t="shared" si="2"/>
        <v>160</v>
      </c>
      <c r="AY8" s="29">
        <f t="shared" si="3"/>
        <v>96.969696969696969</v>
      </c>
      <c r="AZ8" s="23">
        <v>10</v>
      </c>
      <c r="BA8" s="23">
        <v>10</v>
      </c>
      <c r="BB8" s="23"/>
      <c r="BC8" s="23"/>
      <c r="BD8" s="23"/>
      <c r="BE8" s="23"/>
      <c r="BF8" s="23"/>
      <c r="BG8" s="28">
        <f t="shared" si="4"/>
        <v>80</v>
      </c>
      <c r="BH8" s="33">
        <v>94</v>
      </c>
      <c r="BI8" s="19">
        <v>90</v>
      </c>
      <c r="BJ8" s="19">
        <v>75</v>
      </c>
      <c r="BK8" s="19"/>
      <c r="BL8" s="19"/>
      <c r="BM8" s="41">
        <f t="shared" si="5"/>
        <v>720.67</v>
      </c>
      <c r="BN8" s="41">
        <f t="shared" si="6"/>
        <v>92.989677419354834</v>
      </c>
      <c r="BO8" s="42">
        <f t="shared" si="7"/>
        <v>72.551848484848492</v>
      </c>
      <c r="BP8" s="41">
        <f t="shared" si="8"/>
        <v>90.689810606060618</v>
      </c>
      <c r="BQ8" s="45"/>
      <c r="BR8" s="44"/>
      <c r="BS8" s="44">
        <f t="shared" si="9"/>
        <v>75</v>
      </c>
      <c r="BT8" s="41"/>
      <c r="BU8" s="44" t="str">
        <f t="shared" si="10"/>
        <v>mathcat</v>
      </c>
    </row>
    <row r="9" spans="1:73" s="16" customFormat="1" ht="12.75" customHeight="1" x14ac:dyDescent="0.2">
      <c r="A9" s="25"/>
      <c r="B9" s="25" t="s">
        <v>60</v>
      </c>
      <c r="C9" s="17"/>
      <c r="D9" s="18">
        <v>7</v>
      </c>
      <c r="E9" s="18">
        <v>13</v>
      </c>
      <c r="F9" s="19">
        <v>5</v>
      </c>
      <c r="G9" s="19">
        <v>10</v>
      </c>
      <c r="H9" s="19">
        <v>11</v>
      </c>
      <c r="I9" s="19">
        <v>3</v>
      </c>
      <c r="J9" s="19">
        <v>0</v>
      </c>
      <c r="K9" s="19">
        <v>5</v>
      </c>
      <c r="L9" s="19">
        <v>7</v>
      </c>
      <c r="M9" s="19">
        <v>7</v>
      </c>
      <c r="N9" s="19">
        <v>11</v>
      </c>
      <c r="O9" s="19">
        <v>8</v>
      </c>
      <c r="P9" s="19">
        <v>16</v>
      </c>
      <c r="Q9" s="19">
        <v>6</v>
      </c>
      <c r="R9" s="19"/>
      <c r="S9" s="19">
        <v>23</v>
      </c>
      <c r="T9" s="19">
        <v>14</v>
      </c>
      <c r="U9" s="19">
        <v>8</v>
      </c>
      <c r="V9" s="19">
        <v>4</v>
      </c>
      <c r="W9" s="19">
        <v>10</v>
      </c>
      <c r="X9" s="19">
        <v>16</v>
      </c>
      <c r="Y9" s="19">
        <v>3</v>
      </c>
      <c r="Z9" s="20">
        <v>15</v>
      </c>
      <c r="AA9" s="20">
        <v>10</v>
      </c>
      <c r="AB9" s="20">
        <v>13</v>
      </c>
      <c r="AC9" s="20">
        <v>5</v>
      </c>
      <c r="AD9" s="21">
        <f t="shared" si="0"/>
        <v>230</v>
      </c>
      <c r="AE9" s="22">
        <f t="shared" si="1"/>
        <v>100</v>
      </c>
      <c r="AF9" s="23">
        <v>14</v>
      </c>
      <c r="AG9" s="23">
        <v>2</v>
      </c>
      <c r="AH9" s="23">
        <v>5</v>
      </c>
      <c r="AI9" s="23">
        <v>10</v>
      </c>
      <c r="AJ9" s="23">
        <v>11</v>
      </c>
      <c r="AK9" s="23">
        <v>8</v>
      </c>
      <c r="AL9" s="19">
        <v>9</v>
      </c>
      <c r="AM9" s="23">
        <v>10</v>
      </c>
      <c r="AN9" s="23">
        <v>10</v>
      </c>
      <c r="AO9" s="23">
        <v>5</v>
      </c>
      <c r="AP9" s="23">
        <v>10</v>
      </c>
      <c r="AQ9" s="23">
        <v>9</v>
      </c>
      <c r="AR9" s="23">
        <v>6</v>
      </c>
      <c r="AS9" s="23">
        <v>15</v>
      </c>
      <c r="AT9" s="23">
        <v>5</v>
      </c>
      <c r="AU9" s="23">
        <v>12</v>
      </c>
      <c r="AV9" s="23">
        <v>5</v>
      </c>
      <c r="AW9" s="23"/>
      <c r="AX9" s="28">
        <f t="shared" si="2"/>
        <v>146</v>
      </c>
      <c r="AY9" s="29">
        <f t="shared" si="3"/>
        <v>88.484848484848484</v>
      </c>
      <c r="AZ9" s="23">
        <v>10</v>
      </c>
      <c r="BA9" s="23">
        <v>10</v>
      </c>
      <c r="BB9" s="23"/>
      <c r="BC9" s="23"/>
      <c r="BD9" s="23"/>
      <c r="BE9" s="23"/>
      <c r="BF9" s="23"/>
      <c r="BG9" s="28">
        <f t="shared" si="4"/>
        <v>80</v>
      </c>
      <c r="BH9" s="33">
        <v>97</v>
      </c>
      <c r="BI9" s="19">
        <v>73</v>
      </c>
      <c r="BJ9" s="19">
        <v>81</v>
      </c>
      <c r="BK9" s="19"/>
      <c r="BL9" s="19"/>
      <c r="BM9" s="41">
        <f t="shared" si="5"/>
        <v>707</v>
      </c>
      <c r="BN9" s="41">
        <f t="shared" si="6"/>
        <v>91.225806451612897</v>
      </c>
      <c r="BO9" s="42">
        <f t="shared" si="7"/>
        <v>71.142424242424255</v>
      </c>
      <c r="BP9" s="41">
        <f t="shared" si="8"/>
        <v>88.928030303030312</v>
      </c>
      <c r="BQ9" s="45"/>
      <c r="BR9" s="44"/>
      <c r="BS9" s="44">
        <f t="shared" si="9"/>
        <v>73</v>
      </c>
      <c r="BT9" s="41"/>
      <c r="BU9" s="44" t="str">
        <f t="shared" si="10"/>
        <v>meow =^._.^=</v>
      </c>
    </row>
    <row r="10" spans="1:73" s="16" customFormat="1" ht="12.75" customHeight="1" x14ac:dyDescent="0.2">
      <c r="A10" s="35"/>
      <c r="B10" s="25" t="s">
        <v>61</v>
      </c>
      <c r="C10" s="17"/>
      <c r="D10" s="18">
        <v>7</v>
      </c>
      <c r="E10" s="18">
        <v>13</v>
      </c>
      <c r="F10" s="19">
        <v>5</v>
      </c>
      <c r="G10" s="19">
        <v>10</v>
      </c>
      <c r="H10" s="19">
        <v>11</v>
      </c>
      <c r="I10" s="19">
        <v>3</v>
      </c>
      <c r="J10" s="19">
        <v>0</v>
      </c>
      <c r="K10" s="19">
        <v>5</v>
      </c>
      <c r="L10" s="19">
        <v>7</v>
      </c>
      <c r="M10" s="19">
        <v>7</v>
      </c>
      <c r="N10" s="19">
        <v>11</v>
      </c>
      <c r="O10" s="19">
        <v>8</v>
      </c>
      <c r="P10" s="19">
        <v>16</v>
      </c>
      <c r="Q10" s="19">
        <v>6</v>
      </c>
      <c r="R10" s="19"/>
      <c r="S10" s="19">
        <v>23</v>
      </c>
      <c r="T10" s="19">
        <v>14</v>
      </c>
      <c r="U10" s="19">
        <v>8</v>
      </c>
      <c r="V10" s="19">
        <v>4</v>
      </c>
      <c r="W10" s="19">
        <v>10</v>
      </c>
      <c r="X10" s="19">
        <v>16</v>
      </c>
      <c r="Y10" s="19">
        <v>2.25</v>
      </c>
      <c r="Z10" s="20">
        <v>15</v>
      </c>
      <c r="AA10" s="20">
        <v>10</v>
      </c>
      <c r="AB10" s="20">
        <v>13</v>
      </c>
      <c r="AC10" s="20">
        <v>5</v>
      </c>
      <c r="AD10" s="21">
        <f t="shared" si="0"/>
        <v>229.25</v>
      </c>
      <c r="AE10" s="22">
        <f t="shared" si="1"/>
        <v>99.673913043478251</v>
      </c>
      <c r="AF10" s="23">
        <v>15</v>
      </c>
      <c r="AG10" s="23">
        <v>4</v>
      </c>
      <c r="AH10" s="23">
        <v>5</v>
      </c>
      <c r="AI10" s="23">
        <v>8</v>
      </c>
      <c r="AJ10" s="23">
        <v>15</v>
      </c>
      <c r="AK10" s="23">
        <v>10</v>
      </c>
      <c r="AL10" s="19">
        <v>7</v>
      </c>
      <c r="AM10" s="23">
        <v>8</v>
      </c>
      <c r="AN10" s="23">
        <v>10</v>
      </c>
      <c r="AO10" s="23">
        <v>4</v>
      </c>
      <c r="AP10" s="23">
        <v>10</v>
      </c>
      <c r="AQ10" s="23">
        <v>10</v>
      </c>
      <c r="AR10" s="23">
        <v>6</v>
      </c>
      <c r="AS10" s="23">
        <v>14</v>
      </c>
      <c r="AT10" s="23">
        <v>5</v>
      </c>
      <c r="AU10" s="23">
        <v>13</v>
      </c>
      <c r="AV10" s="23">
        <v>3</v>
      </c>
      <c r="AW10" s="23"/>
      <c r="AX10" s="28">
        <f t="shared" si="2"/>
        <v>147</v>
      </c>
      <c r="AY10" s="29">
        <f t="shared" si="3"/>
        <v>89.090909090909093</v>
      </c>
      <c r="AZ10" s="23">
        <v>10</v>
      </c>
      <c r="BA10" s="23">
        <v>10</v>
      </c>
      <c r="BB10" s="23"/>
      <c r="BC10" s="23"/>
      <c r="BD10" s="23"/>
      <c r="BE10" s="23"/>
      <c r="BF10" s="23"/>
      <c r="BG10" s="28">
        <f t="shared" si="4"/>
        <v>80</v>
      </c>
      <c r="BH10" s="33">
        <v>90</v>
      </c>
      <c r="BI10" s="19">
        <v>68</v>
      </c>
      <c r="BJ10" s="19">
        <v>91</v>
      </c>
      <c r="BK10" s="19"/>
      <c r="BL10" s="19"/>
      <c r="BM10" s="41">
        <f t="shared" si="5"/>
        <v>705.25</v>
      </c>
      <c r="BN10" s="41">
        <f t="shared" si="6"/>
        <v>91</v>
      </c>
      <c r="BO10" s="42">
        <f t="shared" si="7"/>
        <v>70.970454545454544</v>
      </c>
      <c r="BP10" s="41">
        <f t="shared" si="8"/>
        <v>88.713068181818173</v>
      </c>
      <c r="BQ10" s="45"/>
      <c r="BR10" s="44"/>
      <c r="BS10" s="44">
        <f t="shared" si="9"/>
        <v>68</v>
      </c>
      <c r="BT10" s="41"/>
      <c r="BU10" s="44" t="str">
        <f t="shared" si="10"/>
        <v>Apple π</v>
      </c>
    </row>
    <row r="11" spans="1:73" s="16" customFormat="1" ht="12.75" customHeight="1" x14ac:dyDescent="0.2">
      <c r="A11" s="25"/>
      <c r="B11" s="35" t="s">
        <v>53</v>
      </c>
      <c r="C11" s="17"/>
      <c r="D11" s="18">
        <v>7</v>
      </c>
      <c r="E11" s="18">
        <v>13</v>
      </c>
      <c r="F11" s="19">
        <v>5</v>
      </c>
      <c r="G11" s="19">
        <v>10</v>
      </c>
      <c r="H11" s="19">
        <v>10</v>
      </c>
      <c r="I11" s="19">
        <v>3</v>
      </c>
      <c r="J11" s="19">
        <v>0</v>
      </c>
      <c r="K11" s="19">
        <v>5</v>
      </c>
      <c r="L11" s="19">
        <v>7</v>
      </c>
      <c r="M11" s="19">
        <v>7</v>
      </c>
      <c r="N11" s="19">
        <v>11</v>
      </c>
      <c r="O11" s="19">
        <v>8</v>
      </c>
      <c r="P11" s="19">
        <v>16</v>
      </c>
      <c r="Q11" s="19">
        <v>6</v>
      </c>
      <c r="R11" s="19"/>
      <c r="S11" s="19">
        <v>21.5</v>
      </c>
      <c r="T11" s="19">
        <v>14</v>
      </c>
      <c r="U11" s="19">
        <v>8</v>
      </c>
      <c r="V11" s="19">
        <v>4</v>
      </c>
      <c r="W11" s="19">
        <v>10</v>
      </c>
      <c r="X11" s="19">
        <v>16</v>
      </c>
      <c r="Y11" s="19">
        <v>3</v>
      </c>
      <c r="Z11" s="20">
        <v>14.67</v>
      </c>
      <c r="AA11" s="20">
        <v>9</v>
      </c>
      <c r="AB11" s="20">
        <v>13</v>
      </c>
      <c r="AC11" s="20">
        <v>5</v>
      </c>
      <c r="AD11" s="21">
        <f t="shared" si="0"/>
        <v>226.17</v>
      </c>
      <c r="AE11" s="22">
        <f t="shared" si="1"/>
        <v>98.334782608695647</v>
      </c>
      <c r="AF11" s="23">
        <v>15</v>
      </c>
      <c r="AG11" s="23">
        <v>5</v>
      </c>
      <c r="AH11" s="23">
        <v>5</v>
      </c>
      <c r="AI11" s="23">
        <v>9</v>
      </c>
      <c r="AJ11" s="23">
        <v>14</v>
      </c>
      <c r="AK11" s="23">
        <v>6</v>
      </c>
      <c r="AL11" s="19">
        <v>10</v>
      </c>
      <c r="AM11" s="23">
        <v>10</v>
      </c>
      <c r="AN11" s="23">
        <v>10</v>
      </c>
      <c r="AO11" s="23">
        <v>5</v>
      </c>
      <c r="AP11" s="23">
        <v>9</v>
      </c>
      <c r="AQ11" s="23">
        <v>9</v>
      </c>
      <c r="AR11" s="23">
        <v>7</v>
      </c>
      <c r="AS11" s="23">
        <v>14</v>
      </c>
      <c r="AT11" s="23">
        <v>5</v>
      </c>
      <c r="AU11" s="23">
        <v>10</v>
      </c>
      <c r="AV11" s="23">
        <v>3</v>
      </c>
      <c r="AW11" s="23"/>
      <c r="AX11" s="28">
        <f t="shared" si="2"/>
        <v>146</v>
      </c>
      <c r="AY11" s="29">
        <f t="shared" si="3"/>
        <v>88.484848484848484</v>
      </c>
      <c r="AZ11" s="23">
        <v>9.5</v>
      </c>
      <c r="BA11" s="23">
        <v>10</v>
      </c>
      <c r="BB11" s="23"/>
      <c r="BC11" s="23"/>
      <c r="BD11" s="23"/>
      <c r="BE11" s="23"/>
      <c r="BF11" s="23"/>
      <c r="BG11" s="28">
        <f t="shared" si="4"/>
        <v>79</v>
      </c>
      <c r="BH11" s="33">
        <v>91</v>
      </c>
      <c r="BI11" s="19">
        <v>82</v>
      </c>
      <c r="BJ11" s="19">
        <v>66</v>
      </c>
      <c r="BK11" s="19"/>
      <c r="BL11" s="19"/>
      <c r="BM11" s="46">
        <f t="shared" si="5"/>
        <v>690.17</v>
      </c>
      <c r="BN11" s="46">
        <f t="shared" si="6"/>
        <v>89.05419354838709</v>
      </c>
      <c r="BO11" s="47">
        <f t="shared" si="7"/>
        <v>69.459424242424248</v>
      </c>
      <c r="BP11" s="46">
        <f t="shared" si="8"/>
        <v>86.824280303030307</v>
      </c>
      <c r="BQ11" s="48"/>
      <c r="BR11" s="49"/>
      <c r="BS11" s="49">
        <f t="shared" si="9"/>
        <v>66</v>
      </c>
      <c r="BT11" s="46"/>
      <c r="BU11" s="49" t="str">
        <f t="shared" si="10"/>
        <v>Inej Ghafa</v>
      </c>
    </row>
    <row r="12" spans="1:73" s="16" customFormat="1" ht="12.75" customHeight="1" x14ac:dyDescent="0.2">
      <c r="A12" s="25"/>
      <c r="B12" s="25" t="s">
        <v>52</v>
      </c>
      <c r="C12" s="17"/>
      <c r="D12" s="18">
        <v>7</v>
      </c>
      <c r="E12" s="18">
        <v>13</v>
      </c>
      <c r="F12" s="19">
        <v>0</v>
      </c>
      <c r="G12" s="19">
        <v>10</v>
      </c>
      <c r="H12" s="19">
        <v>11</v>
      </c>
      <c r="I12" s="19">
        <v>3</v>
      </c>
      <c r="J12" s="19">
        <v>0</v>
      </c>
      <c r="K12" s="19">
        <v>5</v>
      </c>
      <c r="L12" s="19">
        <v>7</v>
      </c>
      <c r="M12" s="19">
        <v>7</v>
      </c>
      <c r="N12" s="19">
        <v>11</v>
      </c>
      <c r="O12" s="19">
        <v>8</v>
      </c>
      <c r="P12" s="19">
        <v>16</v>
      </c>
      <c r="Q12" s="19">
        <v>6</v>
      </c>
      <c r="R12" s="19"/>
      <c r="S12" s="19">
        <v>23</v>
      </c>
      <c r="T12" s="19">
        <v>14</v>
      </c>
      <c r="U12" s="19">
        <v>8</v>
      </c>
      <c r="V12" s="19">
        <v>4</v>
      </c>
      <c r="W12" s="19">
        <v>10</v>
      </c>
      <c r="X12" s="19">
        <v>16</v>
      </c>
      <c r="Y12" s="19">
        <v>3</v>
      </c>
      <c r="Z12" s="20">
        <v>15</v>
      </c>
      <c r="AA12" s="20">
        <v>10</v>
      </c>
      <c r="AB12" s="20">
        <v>13</v>
      </c>
      <c r="AC12" s="20">
        <v>5</v>
      </c>
      <c r="AD12" s="21">
        <f t="shared" si="0"/>
        <v>225</v>
      </c>
      <c r="AE12" s="22">
        <f t="shared" si="1"/>
        <v>97.826086956521735</v>
      </c>
      <c r="AF12" s="23">
        <v>15</v>
      </c>
      <c r="AG12" s="23">
        <v>5</v>
      </c>
      <c r="AH12" s="23">
        <v>2</v>
      </c>
      <c r="AI12" s="23">
        <v>10</v>
      </c>
      <c r="AJ12" s="23">
        <v>15</v>
      </c>
      <c r="AK12" s="23">
        <v>10</v>
      </c>
      <c r="AL12" s="19">
        <v>7</v>
      </c>
      <c r="AM12" s="23">
        <v>4</v>
      </c>
      <c r="AN12" s="23">
        <v>10</v>
      </c>
      <c r="AO12" s="23">
        <v>5</v>
      </c>
      <c r="AP12" s="23">
        <v>9</v>
      </c>
      <c r="AQ12" s="23">
        <v>9</v>
      </c>
      <c r="AR12" s="23">
        <v>8</v>
      </c>
      <c r="AS12" s="23">
        <v>13</v>
      </c>
      <c r="AT12" s="23">
        <v>5</v>
      </c>
      <c r="AU12" s="23">
        <v>14</v>
      </c>
      <c r="AV12" s="23">
        <v>3</v>
      </c>
      <c r="AW12" s="23"/>
      <c r="AX12" s="28">
        <f t="shared" si="2"/>
        <v>144</v>
      </c>
      <c r="AY12" s="29">
        <f t="shared" si="3"/>
        <v>87.272727272727266</v>
      </c>
      <c r="AZ12" s="23">
        <v>10</v>
      </c>
      <c r="BA12" s="23">
        <v>10</v>
      </c>
      <c r="BB12" s="23"/>
      <c r="BC12" s="23"/>
      <c r="BD12" s="23"/>
      <c r="BE12" s="23"/>
      <c r="BF12" s="23"/>
      <c r="BG12" s="28">
        <f t="shared" si="4"/>
        <v>80</v>
      </c>
      <c r="BH12" s="33">
        <v>101</v>
      </c>
      <c r="BI12" s="19">
        <v>52</v>
      </c>
      <c r="BJ12" s="19">
        <v>77</v>
      </c>
      <c r="BK12" s="19"/>
      <c r="BL12" s="19"/>
      <c r="BM12" s="46">
        <f t="shared" si="5"/>
        <v>679</v>
      </c>
      <c r="BN12" s="46">
        <f t="shared" si="6"/>
        <v>87.612903225806448</v>
      </c>
      <c r="BO12" s="47">
        <f t="shared" si="7"/>
        <v>68.336363636363643</v>
      </c>
      <c r="BP12" s="46">
        <f t="shared" si="8"/>
        <v>85.420454545454547</v>
      </c>
      <c r="BQ12" s="50"/>
      <c r="BR12" s="49"/>
      <c r="BS12" s="49">
        <f t="shared" si="9"/>
        <v>52</v>
      </c>
      <c r="BT12" s="46"/>
      <c r="BU12" s="49" t="str">
        <f t="shared" si="10"/>
        <v>Eugene</v>
      </c>
    </row>
    <row r="13" spans="1:73" s="16" customFormat="1" ht="12.75" customHeight="1" x14ac:dyDescent="0.2">
      <c r="A13" s="25"/>
      <c r="B13" s="25" t="s">
        <v>50</v>
      </c>
      <c r="C13" s="17"/>
      <c r="D13" s="18">
        <v>7</v>
      </c>
      <c r="E13" s="18">
        <v>13</v>
      </c>
      <c r="F13" s="19">
        <v>5</v>
      </c>
      <c r="G13" s="19">
        <v>10</v>
      </c>
      <c r="H13" s="19">
        <v>11</v>
      </c>
      <c r="I13" s="19">
        <v>2</v>
      </c>
      <c r="J13" s="19">
        <v>0</v>
      </c>
      <c r="K13" s="19">
        <v>5</v>
      </c>
      <c r="L13" s="19">
        <v>7</v>
      </c>
      <c r="M13" s="19">
        <v>7</v>
      </c>
      <c r="N13" s="19">
        <v>6.67</v>
      </c>
      <c r="O13" s="19">
        <v>8</v>
      </c>
      <c r="P13" s="19">
        <v>16</v>
      </c>
      <c r="Q13" s="19">
        <v>6</v>
      </c>
      <c r="R13" s="19"/>
      <c r="S13" s="19">
        <v>20</v>
      </c>
      <c r="T13" s="19">
        <v>13.56</v>
      </c>
      <c r="U13" s="19">
        <v>7.35</v>
      </c>
      <c r="V13" s="19">
        <v>4</v>
      </c>
      <c r="W13" s="19">
        <v>10</v>
      </c>
      <c r="X13" s="19">
        <v>16</v>
      </c>
      <c r="Y13" s="19">
        <v>3</v>
      </c>
      <c r="Z13" s="20">
        <v>11.83</v>
      </c>
      <c r="AA13" s="20">
        <v>10</v>
      </c>
      <c r="AB13" s="20">
        <v>13</v>
      </c>
      <c r="AC13" s="20">
        <v>5</v>
      </c>
      <c r="AD13" s="21">
        <f t="shared" si="0"/>
        <v>217.41</v>
      </c>
      <c r="AE13" s="22">
        <f t="shared" si="1"/>
        <v>94.526086956521738</v>
      </c>
      <c r="AF13" s="23">
        <v>11</v>
      </c>
      <c r="AG13" s="23">
        <v>5</v>
      </c>
      <c r="AH13" s="23">
        <v>5</v>
      </c>
      <c r="AI13" s="23">
        <v>10</v>
      </c>
      <c r="AJ13" s="23">
        <v>14</v>
      </c>
      <c r="AK13" s="23">
        <v>9</v>
      </c>
      <c r="AL13" s="19">
        <v>9</v>
      </c>
      <c r="AM13" s="23">
        <v>10</v>
      </c>
      <c r="AN13" s="23">
        <v>10</v>
      </c>
      <c r="AO13" s="23">
        <v>5</v>
      </c>
      <c r="AP13" s="23">
        <v>10</v>
      </c>
      <c r="AQ13" s="23">
        <v>9</v>
      </c>
      <c r="AR13" s="23">
        <v>7</v>
      </c>
      <c r="AS13" s="23">
        <v>15</v>
      </c>
      <c r="AT13" s="23">
        <v>4</v>
      </c>
      <c r="AU13" s="23">
        <v>12</v>
      </c>
      <c r="AV13" s="23">
        <v>3</v>
      </c>
      <c r="AW13" s="23"/>
      <c r="AX13" s="28">
        <f t="shared" si="2"/>
        <v>148</v>
      </c>
      <c r="AY13" s="29">
        <f t="shared" si="3"/>
        <v>89.696969696969703</v>
      </c>
      <c r="AZ13" s="23">
        <v>9.5</v>
      </c>
      <c r="BA13" s="23">
        <v>10</v>
      </c>
      <c r="BB13" s="23"/>
      <c r="BC13" s="23"/>
      <c r="BD13" s="23"/>
      <c r="BE13" s="23"/>
      <c r="BF13" s="23"/>
      <c r="BG13" s="28">
        <f t="shared" si="4"/>
        <v>79</v>
      </c>
      <c r="BH13" s="33">
        <v>80</v>
      </c>
      <c r="BI13" s="19">
        <v>86</v>
      </c>
      <c r="BJ13" s="19">
        <v>64</v>
      </c>
      <c r="BK13" s="19"/>
      <c r="BL13" s="19"/>
      <c r="BM13" s="46">
        <f t="shared" si="5"/>
        <v>674.41</v>
      </c>
      <c r="BN13" s="46">
        <f t="shared" si="6"/>
        <v>87.020645161290318</v>
      </c>
      <c r="BO13" s="47">
        <f t="shared" si="7"/>
        <v>67.889484848484855</v>
      </c>
      <c r="BP13" s="46">
        <f t="shared" si="8"/>
        <v>84.861856060606073</v>
      </c>
      <c r="BQ13" s="50"/>
      <c r="BR13" s="49"/>
      <c r="BS13" s="49">
        <f t="shared" si="9"/>
        <v>64</v>
      </c>
      <c r="BT13" s="46"/>
      <c r="BU13" s="49" t="str">
        <f t="shared" si="10"/>
        <v>Aby Jaeger</v>
      </c>
    </row>
    <row r="14" spans="1:73" s="16" customFormat="1" ht="12.75" customHeight="1" x14ac:dyDescent="0.2">
      <c r="A14" s="25"/>
      <c r="B14" s="25"/>
      <c r="C14" s="17"/>
      <c r="D14" s="18">
        <v>7</v>
      </c>
      <c r="E14" s="18">
        <v>13</v>
      </c>
      <c r="F14" s="19">
        <v>5</v>
      </c>
      <c r="G14" s="19">
        <v>10</v>
      </c>
      <c r="H14" s="19">
        <v>11</v>
      </c>
      <c r="I14" s="19">
        <v>3</v>
      </c>
      <c r="J14" s="19">
        <v>0</v>
      </c>
      <c r="K14" s="19">
        <v>4.75</v>
      </c>
      <c r="L14" s="19">
        <v>7</v>
      </c>
      <c r="M14" s="19">
        <v>7</v>
      </c>
      <c r="N14" s="19">
        <v>11</v>
      </c>
      <c r="O14" s="19">
        <v>8</v>
      </c>
      <c r="P14" s="19">
        <v>16</v>
      </c>
      <c r="Q14" s="19">
        <v>6</v>
      </c>
      <c r="R14" s="19"/>
      <c r="S14" s="19">
        <v>23</v>
      </c>
      <c r="T14" s="19">
        <v>14</v>
      </c>
      <c r="U14" s="19">
        <v>8</v>
      </c>
      <c r="V14" s="19">
        <v>2.38</v>
      </c>
      <c r="W14" s="19">
        <v>10</v>
      </c>
      <c r="X14" s="19">
        <v>16</v>
      </c>
      <c r="Y14" s="19">
        <v>3</v>
      </c>
      <c r="Z14" s="20">
        <v>14.67</v>
      </c>
      <c r="AA14" s="20">
        <v>10</v>
      </c>
      <c r="AB14" s="20">
        <v>13</v>
      </c>
      <c r="AC14" s="20">
        <v>5</v>
      </c>
      <c r="AD14" s="21">
        <f t="shared" si="0"/>
        <v>227.79999999999998</v>
      </c>
      <c r="AE14" s="22">
        <f t="shared" si="1"/>
        <v>99.043478260869549</v>
      </c>
      <c r="AF14" s="23">
        <v>11</v>
      </c>
      <c r="AG14" s="23">
        <v>5</v>
      </c>
      <c r="AH14" s="23">
        <v>4</v>
      </c>
      <c r="AI14" s="23">
        <v>8</v>
      </c>
      <c r="AJ14" s="23">
        <v>15</v>
      </c>
      <c r="AK14" s="23">
        <v>10</v>
      </c>
      <c r="AL14" s="19">
        <v>6</v>
      </c>
      <c r="AM14" s="23">
        <v>10</v>
      </c>
      <c r="AN14" s="23">
        <v>10</v>
      </c>
      <c r="AO14" s="23">
        <v>5</v>
      </c>
      <c r="AP14" s="23">
        <v>9</v>
      </c>
      <c r="AQ14" s="23">
        <v>9</v>
      </c>
      <c r="AR14" s="23">
        <v>7</v>
      </c>
      <c r="AS14" s="23">
        <v>15</v>
      </c>
      <c r="AT14" s="23">
        <v>5</v>
      </c>
      <c r="AU14" s="23">
        <v>15</v>
      </c>
      <c r="AV14" s="23">
        <v>5</v>
      </c>
      <c r="AW14" s="23"/>
      <c r="AX14" s="28">
        <f t="shared" si="2"/>
        <v>149</v>
      </c>
      <c r="AY14" s="29">
        <f t="shared" si="3"/>
        <v>90.303030303030312</v>
      </c>
      <c r="AZ14" s="23">
        <v>9.5</v>
      </c>
      <c r="BA14" s="23">
        <v>10</v>
      </c>
      <c r="BB14" s="23"/>
      <c r="BC14" s="23"/>
      <c r="BD14" s="23"/>
      <c r="BE14" s="23"/>
      <c r="BF14" s="23"/>
      <c r="BG14" s="28">
        <f t="shared" si="4"/>
        <v>79</v>
      </c>
      <c r="BH14" s="33">
        <v>84</v>
      </c>
      <c r="BI14" s="19">
        <v>57</v>
      </c>
      <c r="BJ14" s="19">
        <v>75</v>
      </c>
      <c r="BK14" s="19"/>
      <c r="BL14" s="19"/>
      <c r="BM14" s="46">
        <f t="shared" si="5"/>
        <v>671.8</v>
      </c>
      <c r="BN14" s="46">
        <f t="shared" si="6"/>
        <v>86.683870967741925</v>
      </c>
      <c r="BO14" s="47">
        <f t="shared" si="7"/>
        <v>67.63151515151516</v>
      </c>
      <c r="BP14" s="46">
        <f t="shared" si="8"/>
        <v>84.539393939393946</v>
      </c>
      <c r="BQ14" s="48"/>
      <c r="BR14" s="49"/>
      <c r="BS14" s="49">
        <f t="shared" si="9"/>
        <v>57</v>
      </c>
      <c r="BT14" s="46"/>
      <c r="BU14" s="49"/>
    </row>
    <row r="15" spans="1:73" s="16" customFormat="1" ht="12.75" customHeight="1" x14ac:dyDescent="0.2">
      <c r="A15" s="25"/>
      <c r="B15" s="25" t="s">
        <v>55</v>
      </c>
      <c r="C15" s="17"/>
      <c r="D15" s="18">
        <v>7</v>
      </c>
      <c r="E15" s="18">
        <v>13</v>
      </c>
      <c r="F15" s="19">
        <v>5</v>
      </c>
      <c r="G15" s="19">
        <v>10</v>
      </c>
      <c r="H15" s="19">
        <v>10</v>
      </c>
      <c r="I15" s="19">
        <v>3</v>
      </c>
      <c r="J15" s="19">
        <v>0</v>
      </c>
      <c r="K15" s="19">
        <v>4</v>
      </c>
      <c r="L15" s="19">
        <v>7</v>
      </c>
      <c r="M15" s="19">
        <v>7</v>
      </c>
      <c r="N15" s="19">
        <v>10.67</v>
      </c>
      <c r="O15" s="19">
        <v>8</v>
      </c>
      <c r="P15" s="19">
        <v>16</v>
      </c>
      <c r="Q15" s="19">
        <v>6</v>
      </c>
      <c r="R15" s="19"/>
      <c r="S15" s="19">
        <v>20</v>
      </c>
      <c r="T15" s="19">
        <v>13</v>
      </c>
      <c r="U15" s="19">
        <v>5.26</v>
      </c>
      <c r="V15" s="19">
        <v>4</v>
      </c>
      <c r="W15" s="19">
        <v>10</v>
      </c>
      <c r="X15" s="19">
        <v>15</v>
      </c>
      <c r="Y15" s="19">
        <v>3</v>
      </c>
      <c r="Z15" s="20">
        <v>14.17</v>
      </c>
      <c r="AA15" s="20">
        <v>10</v>
      </c>
      <c r="AB15" s="20">
        <v>13</v>
      </c>
      <c r="AC15" s="20">
        <v>5</v>
      </c>
      <c r="AD15" s="21">
        <f t="shared" si="0"/>
        <v>219.1</v>
      </c>
      <c r="AE15" s="22">
        <f t="shared" si="1"/>
        <v>95.260869565217391</v>
      </c>
      <c r="AF15" s="23">
        <v>15</v>
      </c>
      <c r="AG15" s="23">
        <v>5</v>
      </c>
      <c r="AH15" s="23">
        <v>5</v>
      </c>
      <c r="AI15" s="23">
        <v>10</v>
      </c>
      <c r="AJ15" s="23">
        <v>15</v>
      </c>
      <c r="AK15" s="23">
        <v>10</v>
      </c>
      <c r="AL15" s="23">
        <v>8</v>
      </c>
      <c r="AM15" s="23">
        <v>8</v>
      </c>
      <c r="AN15" s="23">
        <v>10</v>
      </c>
      <c r="AO15" s="23">
        <v>2</v>
      </c>
      <c r="AP15" s="23">
        <v>10</v>
      </c>
      <c r="AQ15" s="23">
        <v>9</v>
      </c>
      <c r="AR15" s="23">
        <v>7</v>
      </c>
      <c r="AS15" s="23">
        <v>15</v>
      </c>
      <c r="AT15" s="23">
        <v>5</v>
      </c>
      <c r="AU15" s="23">
        <v>15</v>
      </c>
      <c r="AV15" s="23">
        <v>4</v>
      </c>
      <c r="AW15" s="23"/>
      <c r="AX15" s="28">
        <f t="shared" si="2"/>
        <v>153</v>
      </c>
      <c r="AY15" s="29">
        <f t="shared" si="3"/>
        <v>92.72727272727272</v>
      </c>
      <c r="AZ15" s="23">
        <v>10</v>
      </c>
      <c r="BA15" s="23">
        <v>10</v>
      </c>
      <c r="BB15" s="23"/>
      <c r="BC15" s="23"/>
      <c r="BD15" s="23"/>
      <c r="BE15" s="23"/>
      <c r="BF15" s="23"/>
      <c r="BG15" s="28">
        <f t="shared" si="4"/>
        <v>80</v>
      </c>
      <c r="BH15" s="33">
        <v>99</v>
      </c>
      <c r="BI15" s="19">
        <v>48</v>
      </c>
      <c r="BJ15" s="19">
        <v>69</v>
      </c>
      <c r="BK15" s="19"/>
      <c r="BL15" s="19"/>
      <c r="BM15" s="46">
        <f t="shared" si="5"/>
        <v>668.1</v>
      </c>
      <c r="BN15" s="46">
        <f t="shared" si="6"/>
        <v>86.206451612903223</v>
      </c>
      <c r="BO15" s="47">
        <f t="shared" si="7"/>
        <v>67.273636363636371</v>
      </c>
      <c r="BP15" s="46">
        <f t="shared" si="8"/>
        <v>84.092045454545456</v>
      </c>
      <c r="BQ15" s="50"/>
      <c r="BR15" s="49"/>
      <c r="BS15" s="49">
        <f t="shared" si="9"/>
        <v>48</v>
      </c>
      <c r="BT15" s="46"/>
      <c r="BU15" s="49" t="str">
        <f>+B15</f>
        <v>Rock Mane</v>
      </c>
    </row>
    <row r="16" spans="1:73" s="16" customFormat="1" ht="12.75" customHeight="1" x14ac:dyDescent="0.2">
      <c r="A16" s="25"/>
      <c r="B16" s="25" t="s">
        <v>56</v>
      </c>
      <c r="C16" s="17"/>
      <c r="D16" s="18">
        <v>7</v>
      </c>
      <c r="E16" s="18">
        <v>13</v>
      </c>
      <c r="F16" s="19">
        <v>5</v>
      </c>
      <c r="G16" s="19">
        <v>9.98</v>
      </c>
      <c r="H16" s="19">
        <v>9</v>
      </c>
      <c r="I16" s="19">
        <v>3</v>
      </c>
      <c r="J16" s="19">
        <v>0</v>
      </c>
      <c r="K16" s="19">
        <v>5</v>
      </c>
      <c r="L16" s="19">
        <v>7</v>
      </c>
      <c r="M16" s="19">
        <v>7</v>
      </c>
      <c r="N16" s="19">
        <v>10.67</v>
      </c>
      <c r="O16" s="19">
        <v>7</v>
      </c>
      <c r="P16" s="19">
        <v>15</v>
      </c>
      <c r="Q16" s="19">
        <v>6</v>
      </c>
      <c r="R16" s="19"/>
      <c r="S16" s="19">
        <v>23</v>
      </c>
      <c r="T16" s="19">
        <v>12.56</v>
      </c>
      <c r="U16" s="19">
        <v>8</v>
      </c>
      <c r="V16" s="19">
        <v>4</v>
      </c>
      <c r="W16" s="19">
        <v>10</v>
      </c>
      <c r="X16" s="19">
        <v>15.75</v>
      </c>
      <c r="Y16" s="19">
        <v>3</v>
      </c>
      <c r="Z16" s="20">
        <v>15</v>
      </c>
      <c r="AA16" s="20">
        <v>10</v>
      </c>
      <c r="AB16" s="20">
        <v>13</v>
      </c>
      <c r="AC16" s="20">
        <v>5</v>
      </c>
      <c r="AD16" s="21">
        <f t="shared" si="0"/>
        <v>223.96</v>
      </c>
      <c r="AE16" s="22">
        <f t="shared" si="1"/>
        <v>97.373913043478268</v>
      </c>
      <c r="AF16" s="23">
        <v>15</v>
      </c>
      <c r="AG16" s="23">
        <v>5</v>
      </c>
      <c r="AH16" s="23">
        <v>5</v>
      </c>
      <c r="AI16" s="23">
        <v>10</v>
      </c>
      <c r="AJ16" s="23">
        <v>15</v>
      </c>
      <c r="AK16" s="23">
        <v>9</v>
      </c>
      <c r="AL16" s="23">
        <v>8</v>
      </c>
      <c r="AM16" s="23">
        <v>8</v>
      </c>
      <c r="AN16" s="23">
        <v>10</v>
      </c>
      <c r="AO16" s="23">
        <v>5</v>
      </c>
      <c r="AP16" s="23">
        <v>10</v>
      </c>
      <c r="AQ16" s="23">
        <v>10</v>
      </c>
      <c r="AR16" s="23">
        <v>7</v>
      </c>
      <c r="AS16" s="23">
        <v>15</v>
      </c>
      <c r="AT16" s="23">
        <v>5</v>
      </c>
      <c r="AU16" s="23">
        <v>14</v>
      </c>
      <c r="AV16" s="23">
        <v>5</v>
      </c>
      <c r="AW16" s="23"/>
      <c r="AX16" s="28">
        <f t="shared" si="2"/>
        <v>156</v>
      </c>
      <c r="AY16" s="29">
        <f t="shared" si="3"/>
        <v>94.545454545454547</v>
      </c>
      <c r="AZ16" s="23">
        <v>10</v>
      </c>
      <c r="BA16" s="23">
        <v>10</v>
      </c>
      <c r="BB16" s="23"/>
      <c r="BC16" s="23"/>
      <c r="BD16" s="23"/>
      <c r="BE16" s="23"/>
      <c r="BF16" s="23"/>
      <c r="BG16" s="28">
        <f t="shared" si="4"/>
        <v>80</v>
      </c>
      <c r="BH16" s="33">
        <v>90</v>
      </c>
      <c r="BI16" s="19">
        <v>45</v>
      </c>
      <c r="BJ16" s="19">
        <v>62</v>
      </c>
      <c r="BK16" s="19"/>
      <c r="BL16" s="19"/>
      <c r="BM16" s="46">
        <f t="shared" si="5"/>
        <v>656.96</v>
      </c>
      <c r="BN16" s="46">
        <f t="shared" si="6"/>
        <v>84.769032258064527</v>
      </c>
      <c r="BO16" s="47">
        <f t="shared" si="7"/>
        <v>66.168727272727281</v>
      </c>
      <c r="BP16" s="46">
        <f t="shared" si="8"/>
        <v>82.710909090909098</v>
      </c>
      <c r="BQ16" s="50"/>
      <c r="BR16" s="49"/>
      <c r="BS16" s="49">
        <f t="shared" si="9"/>
        <v>45</v>
      </c>
      <c r="BT16" s="46"/>
      <c r="BU16" s="49" t="str">
        <f>+B16</f>
        <v>soupsoupsoup</v>
      </c>
    </row>
    <row r="17" spans="1:73" s="16" customFormat="1" ht="12.75" customHeight="1" x14ac:dyDescent="0.2">
      <c r="A17" s="25"/>
      <c r="B17" s="25"/>
      <c r="C17" s="17"/>
      <c r="D17" s="18">
        <v>7</v>
      </c>
      <c r="E17" s="18">
        <v>13</v>
      </c>
      <c r="F17" s="19">
        <v>5</v>
      </c>
      <c r="G17" s="19">
        <v>10</v>
      </c>
      <c r="H17" s="19">
        <v>10</v>
      </c>
      <c r="I17" s="19">
        <v>2</v>
      </c>
      <c r="J17" s="19">
        <v>0</v>
      </c>
      <c r="K17" s="19">
        <v>5</v>
      </c>
      <c r="L17" s="19">
        <v>7</v>
      </c>
      <c r="M17" s="19">
        <v>7</v>
      </c>
      <c r="N17" s="19">
        <v>11</v>
      </c>
      <c r="O17" s="19">
        <v>0</v>
      </c>
      <c r="P17" s="19">
        <v>16</v>
      </c>
      <c r="Q17" s="19">
        <v>6</v>
      </c>
      <c r="R17" s="19"/>
      <c r="S17" s="19">
        <v>23</v>
      </c>
      <c r="T17" s="19">
        <v>14</v>
      </c>
      <c r="U17" s="19">
        <v>6.8</v>
      </c>
      <c r="V17" s="19">
        <v>4</v>
      </c>
      <c r="W17" s="19">
        <v>10</v>
      </c>
      <c r="X17" s="19">
        <v>16</v>
      </c>
      <c r="Y17" s="19">
        <v>3</v>
      </c>
      <c r="Z17" s="20">
        <v>15</v>
      </c>
      <c r="AA17" s="20">
        <v>9.5</v>
      </c>
      <c r="AB17" s="20">
        <v>13</v>
      </c>
      <c r="AC17" s="20">
        <v>5</v>
      </c>
      <c r="AD17" s="21">
        <f t="shared" si="0"/>
        <v>218.3</v>
      </c>
      <c r="AE17" s="22">
        <f t="shared" si="1"/>
        <v>94.913043478260875</v>
      </c>
      <c r="AF17" s="23">
        <v>15</v>
      </c>
      <c r="AG17" s="23"/>
      <c r="AH17" s="23"/>
      <c r="AI17" s="23">
        <v>10</v>
      </c>
      <c r="AJ17" s="23">
        <v>15</v>
      </c>
      <c r="AK17" s="23">
        <v>10</v>
      </c>
      <c r="AL17" s="23">
        <v>4</v>
      </c>
      <c r="AM17" s="23">
        <v>7</v>
      </c>
      <c r="AN17" s="23"/>
      <c r="AO17" s="23">
        <v>5</v>
      </c>
      <c r="AP17" s="23">
        <v>10</v>
      </c>
      <c r="AQ17" s="23">
        <v>9</v>
      </c>
      <c r="AR17" s="23">
        <v>10</v>
      </c>
      <c r="AS17" s="23">
        <v>14</v>
      </c>
      <c r="AT17" s="23">
        <v>5</v>
      </c>
      <c r="AU17" s="23">
        <v>15</v>
      </c>
      <c r="AV17" s="23">
        <v>4</v>
      </c>
      <c r="AW17" s="23"/>
      <c r="AX17" s="28">
        <f t="shared" si="2"/>
        <v>133</v>
      </c>
      <c r="AY17" s="29">
        <f t="shared" si="3"/>
        <v>80.606060606060609</v>
      </c>
      <c r="AZ17" s="23">
        <v>0</v>
      </c>
      <c r="BA17" s="23">
        <v>10</v>
      </c>
      <c r="BB17" s="23"/>
      <c r="BC17" s="23"/>
      <c r="BD17" s="23"/>
      <c r="BE17" s="23"/>
      <c r="BF17" s="23"/>
      <c r="BG17" s="28">
        <f t="shared" si="4"/>
        <v>60</v>
      </c>
      <c r="BH17" s="33">
        <v>93</v>
      </c>
      <c r="BI17" s="19">
        <v>80</v>
      </c>
      <c r="BJ17" s="19">
        <v>60</v>
      </c>
      <c r="BK17" s="19"/>
      <c r="BL17" s="19"/>
      <c r="BM17" s="46">
        <f t="shared" si="5"/>
        <v>644.29999999999995</v>
      </c>
      <c r="BN17" s="46">
        <f t="shared" si="6"/>
        <v>83.135483870967747</v>
      </c>
      <c r="BO17" s="47">
        <f t="shared" si="7"/>
        <v>64.833030303030313</v>
      </c>
      <c r="BP17" s="46">
        <f t="shared" si="8"/>
        <v>81.041287878787898</v>
      </c>
      <c r="BQ17" s="48"/>
      <c r="BR17" s="49"/>
      <c r="BS17" s="49">
        <f t="shared" si="9"/>
        <v>60</v>
      </c>
      <c r="BT17" s="46"/>
      <c r="BU17" s="49"/>
    </row>
    <row r="18" spans="1:73" s="16" customFormat="1" ht="12.75" customHeight="1" x14ac:dyDescent="0.2">
      <c r="A18" s="35"/>
      <c r="B18" s="25"/>
      <c r="C18" s="17"/>
      <c r="D18" s="18">
        <v>7</v>
      </c>
      <c r="E18" s="18">
        <v>13</v>
      </c>
      <c r="F18" s="19">
        <v>5</v>
      </c>
      <c r="G18" s="19">
        <v>10</v>
      </c>
      <c r="H18" s="19">
        <v>11</v>
      </c>
      <c r="I18" s="19">
        <v>3</v>
      </c>
      <c r="J18" s="19">
        <v>0</v>
      </c>
      <c r="K18" s="19">
        <v>4.75</v>
      </c>
      <c r="L18" s="19">
        <v>7</v>
      </c>
      <c r="M18" s="19">
        <v>7</v>
      </c>
      <c r="N18" s="19">
        <v>11</v>
      </c>
      <c r="O18" s="19">
        <v>8</v>
      </c>
      <c r="P18" s="19">
        <v>16</v>
      </c>
      <c r="Q18" s="19">
        <v>6</v>
      </c>
      <c r="R18" s="19"/>
      <c r="S18" s="19">
        <v>23</v>
      </c>
      <c r="T18" s="19">
        <v>14</v>
      </c>
      <c r="U18" s="19">
        <v>6</v>
      </c>
      <c r="V18" s="19">
        <v>2.5</v>
      </c>
      <c r="W18" s="19">
        <v>10</v>
      </c>
      <c r="X18" s="19">
        <v>15.5</v>
      </c>
      <c r="Y18" s="19">
        <v>3</v>
      </c>
      <c r="Z18" s="20">
        <v>12.67</v>
      </c>
      <c r="AA18" s="20">
        <v>10</v>
      </c>
      <c r="AB18" s="20">
        <v>13</v>
      </c>
      <c r="AC18" s="20">
        <v>5</v>
      </c>
      <c r="AD18" s="21">
        <f t="shared" si="0"/>
        <v>223.42</v>
      </c>
      <c r="AE18" s="22">
        <f t="shared" si="1"/>
        <v>97.139130434782601</v>
      </c>
      <c r="AF18" s="23">
        <v>12</v>
      </c>
      <c r="AG18" s="23">
        <v>5</v>
      </c>
      <c r="AH18" s="23">
        <v>5</v>
      </c>
      <c r="AI18" s="23">
        <v>8</v>
      </c>
      <c r="AJ18" s="23">
        <v>15</v>
      </c>
      <c r="AK18" s="23">
        <v>10</v>
      </c>
      <c r="AL18" s="23">
        <v>7</v>
      </c>
      <c r="AM18" s="23">
        <v>10</v>
      </c>
      <c r="AN18" s="23">
        <v>10</v>
      </c>
      <c r="AO18" s="23">
        <v>5</v>
      </c>
      <c r="AP18" s="23">
        <v>10</v>
      </c>
      <c r="AQ18" s="23">
        <v>9</v>
      </c>
      <c r="AR18" s="23">
        <v>7</v>
      </c>
      <c r="AS18" s="23">
        <v>15</v>
      </c>
      <c r="AT18" s="23">
        <v>5</v>
      </c>
      <c r="AU18" s="23">
        <v>15</v>
      </c>
      <c r="AV18" s="23">
        <v>5</v>
      </c>
      <c r="AW18" s="23"/>
      <c r="AX18" s="28">
        <f t="shared" si="2"/>
        <v>153</v>
      </c>
      <c r="AY18" s="29">
        <f t="shared" si="3"/>
        <v>92.72727272727272</v>
      </c>
      <c r="AZ18" s="23">
        <v>9.5</v>
      </c>
      <c r="BA18" s="23">
        <v>10</v>
      </c>
      <c r="BB18" s="23"/>
      <c r="BC18" s="23"/>
      <c r="BD18" s="23"/>
      <c r="BE18" s="23"/>
      <c r="BF18" s="23"/>
      <c r="BG18" s="28">
        <f t="shared" si="4"/>
        <v>79</v>
      </c>
      <c r="BH18" s="33">
        <v>83</v>
      </c>
      <c r="BI18" s="19">
        <v>53</v>
      </c>
      <c r="BJ18" s="19">
        <v>47</v>
      </c>
      <c r="BK18" s="19"/>
      <c r="BL18" s="19"/>
      <c r="BM18" s="46">
        <f t="shared" si="5"/>
        <v>638.41999999999996</v>
      </c>
      <c r="BN18" s="46">
        <f t="shared" si="6"/>
        <v>82.376774193548385</v>
      </c>
      <c r="BO18" s="47">
        <f t="shared" si="7"/>
        <v>64.305636363636367</v>
      </c>
      <c r="BP18" s="46">
        <f t="shared" si="8"/>
        <v>80.382045454545462</v>
      </c>
      <c r="BQ18" s="48"/>
      <c r="BR18" s="49"/>
      <c r="BS18" s="49">
        <f t="shared" si="9"/>
        <v>47</v>
      </c>
      <c r="BT18" s="46"/>
      <c r="BU18" s="49"/>
    </row>
    <row r="19" spans="1:73" s="16" customFormat="1" ht="12.75" customHeight="1" x14ac:dyDescent="0.2">
      <c r="A19" s="25"/>
      <c r="B19" s="25" t="s">
        <v>59</v>
      </c>
      <c r="C19" s="17"/>
      <c r="D19" s="18">
        <v>6</v>
      </c>
      <c r="E19" s="18">
        <v>12</v>
      </c>
      <c r="F19" s="19">
        <v>3</v>
      </c>
      <c r="G19" s="19">
        <v>9.9600000000000009</v>
      </c>
      <c r="H19" s="19">
        <v>10</v>
      </c>
      <c r="I19" s="19">
        <v>2</v>
      </c>
      <c r="J19" s="19">
        <v>0</v>
      </c>
      <c r="K19" s="19">
        <v>4</v>
      </c>
      <c r="L19" s="19">
        <v>7</v>
      </c>
      <c r="M19" s="19">
        <v>7</v>
      </c>
      <c r="N19" s="19">
        <v>10.67</v>
      </c>
      <c r="O19" s="19">
        <v>6.17</v>
      </c>
      <c r="P19" s="19">
        <v>12.5</v>
      </c>
      <c r="Q19" s="19">
        <v>6</v>
      </c>
      <c r="R19" s="19"/>
      <c r="S19" s="19">
        <v>18</v>
      </c>
      <c r="T19" s="19">
        <v>12</v>
      </c>
      <c r="U19" s="19">
        <v>5.8</v>
      </c>
      <c r="V19" s="19">
        <v>4</v>
      </c>
      <c r="W19" s="19">
        <v>10</v>
      </c>
      <c r="X19" s="19">
        <v>15.61</v>
      </c>
      <c r="Y19" s="19">
        <v>3</v>
      </c>
      <c r="Z19" s="20">
        <v>13.83</v>
      </c>
      <c r="AA19" s="20">
        <v>9</v>
      </c>
      <c r="AB19" s="20">
        <v>13</v>
      </c>
      <c r="AC19" s="20">
        <v>5</v>
      </c>
      <c r="AD19" s="21">
        <f t="shared" si="0"/>
        <v>205.54</v>
      </c>
      <c r="AE19" s="22">
        <f t="shared" si="1"/>
        <v>89.365217391304341</v>
      </c>
      <c r="AF19" s="23">
        <v>15</v>
      </c>
      <c r="AG19" s="23">
        <v>5</v>
      </c>
      <c r="AH19" s="23">
        <v>5</v>
      </c>
      <c r="AI19" s="23">
        <v>8</v>
      </c>
      <c r="AJ19" s="23">
        <v>14</v>
      </c>
      <c r="AK19" s="23">
        <v>10</v>
      </c>
      <c r="AL19" s="23">
        <v>4</v>
      </c>
      <c r="AM19" s="23">
        <v>8</v>
      </c>
      <c r="AN19" s="23">
        <v>10</v>
      </c>
      <c r="AO19" s="23">
        <v>3</v>
      </c>
      <c r="AP19" s="23">
        <v>10</v>
      </c>
      <c r="AQ19" s="23">
        <v>10</v>
      </c>
      <c r="AR19" s="23">
        <v>4</v>
      </c>
      <c r="AS19" s="23">
        <v>14</v>
      </c>
      <c r="AT19" s="23">
        <v>5</v>
      </c>
      <c r="AU19" s="23">
        <v>15</v>
      </c>
      <c r="AV19" s="23">
        <v>4</v>
      </c>
      <c r="AW19" s="23"/>
      <c r="AX19" s="28">
        <f t="shared" si="2"/>
        <v>144</v>
      </c>
      <c r="AY19" s="29">
        <f t="shared" si="3"/>
        <v>87.272727272727266</v>
      </c>
      <c r="AZ19" s="23">
        <v>0</v>
      </c>
      <c r="BA19" s="23">
        <v>10</v>
      </c>
      <c r="BB19" s="23"/>
      <c r="BC19" s="23"/>
      <c r="BD19" s="23"/>
      <c r="BE19" s="23"/>
      <c r="BF19" s="23"/>
      <c r="BG19" s="28">
        <f t="shared" si="4"/>
        <v>60</v>
      </c>
      <c r="BH19" s="33">
        <v>83</v>
      </c>
      <c r="BI19" s="19">
        <v>58</v>
      </c>
      <c r="BJ19" s="19">
        <v>81</v>
      </c>
      <c r="BK19" s="19"/>
      <c r="BL19" s="19"/>
      <c r="BM19" s="46">
        <f t="shared" si="5"/>
        <v>631.54</v>
      </c>
      <c r="BN19" s="46">
        <f t="shared" si="6"/>
        <v>81.489032258064512</v>
      </c>
      <c r="BO19" s="47">
        <f t="shared" si="7"/>
        <v>63.590363636363634</v>
      </c>
      <c r="BP19" s="46">
        <f t="shared" si="8"/>
        <v>79.487954545454542</v>
      </c>
      <c r="BQ19" s="50"/>
      <c r="BR19" s="49"/>
      <c r="BS19" s="49">
        <f t="shared" si="9"/>
        <v>58</v>
      </c>
      <c r="BT19" s="46"/>
      <c r="BU19" s="49" t="str">
        <f>+B19</f>
        <v>Honey Badger</v>
      </c>
    </row>
    <row r="20" spans="1:73" s="16" customFormat="1" ht="12.75" customHeight="1" x14ac:dyDescent="0.2">
      <c r="A20" s="25"/>
      <c r="B20" s="39" t="s">
        <v>63</v>
      </c>
      <c r="C20" s="17"/>
      <c r="D20" s="18">
        <v>7</v>
      </c>
      <c r="E20" s="18">
        <v>13</v>
      </c>
      <c r="F20" s="19">
        <v>5</v>
      </c>
      <c r="G20" s="19">
        <v>10</v>
      </c>
      <c r="H20" s="19">
        <v>11</v>
      </c>
      <c r="I20" s="19">
        <v>0</v>
      </c>
      <c r="J20" s="19">
        <v>0</v>
      </c>
      <c r="K20" s="19">
        <v>0</v>
      </c>
      <c r="L20" s="19">
        <v>7</v>
      </c>
      <c r="M20" s="19">
        <v>7</v>
      </c>
      <c r="N20" s="19">
        <v>1.67</v>
      </c>
      <c r="O20" s="19">
        <v>8</v>
      </c>
      <c r="P20" s="19">
        <v>13.5</v>
      </c>
      <c r="Q20" s="19">
        <v>6</v>
      </c>
      <c r="R20" s="19"/>
      <c r="S20" s="19">
        <v>18.5</v>
      </c>
      <c r="T20" s="19">
        <v>6.5</v>
      </c>
      <c r="U20" s="19">
        <v>5</v>
      </c>
      <c r="V20" s="19">
        <v>2</v>
      </c>
      <c r="W20" s="19">
        <v>9</v>
      </c>
      <c r="X20" s="19">
        <v>14.5</v>
      </c>
      <c r="Y20" s="19">
        <v>3</v>
      </c>
      <c r="Z20" s="20">
        <v>15</v>
      </c>
      <c r="AA20" s="20">
        <v>10</v>
      </c>
      <c r="AB20" s="20">
        <v>13</v>
      </c>
      <c r="AC20" s="20">
        <v>5</v>
      </c>
      <c r="AD20" s="21">
        <f t="shared" si="0"/>
        <v>190.67000000000002</v>
      </c>
      <c r="AE20" s="22">
        <f t="shared" si="1"/>
        <v>82.9</v>
      </c>
      <c r="AF20" s="23">
        <v>14</v>
      </c>
      <c r="AG20" s="23">
        <v>2</v>
      </c>
      <c r="AH20" s="23">
        <v>5</v>
      </c>
      <c r="AI20" s="23">
        <v>4</v>
      </c>
      <c r="AJ20" s="23">
        <v>11</v>
      </c>
      <c r="AK20" s="23">
        <v>10</v>
      </c>
      <c r="AL20" s="23">
        <v>7</v>
      </c>
      <c r="AM20" s="23">
        <v>10</v>
      </c>
      <c r="AN20" s="23">
        <v>10</v>
      </c>
      <c r="AO20" s="23"/>
      <c r="AP20" s="23">
        <v>9</v>
      </c>
      <c r="AQ20" s="23">
        <v>9</v>
      </c>
      <c r="AR20" s="23">
        <v>7</v>
      </c>
      <c r="AS20" s="23">
        <v>12</v>
      </c>
      <c r="AT20" s="23">
        <v>5</v>
      </c>
      <c r="AU20" s="23">
        <v>12</v>
      </c>
      <c r="AV20" s="23">
        <v>5</v>
      </c>
      <c r="AW20" s="23"/>
      <c r="AX20" s="28">
        <f t="shared" si="2"/>
        <v>132</v>
      </c>
      <c r="AY20" s="29">
        <f t="shared" si="3"/>
        <v>80</v>
      </c>
      <c r="AZ20" s="23">
        <v>9.5</v>
      </c>
      <c r="BA20" s="23">
        <v>10</v>
      </c>
      <c r="BB20" s="23"/>
      <c r="BC20" s="23"/>
      <c r="BD20" s="23"/>
      <c r="BE20" s="23"/>
      <c r="BF20" s="23"/>
      <c r="BG20" s="28">
        <f t="shared" si="4"/>
        <v>79</v>
      </c>
      <c r="BH20" s="33">
        <v>83</v>
      </c>
      <c r="BI20" s="19">
        <v>76</v>
      </c>
      <c r="BJ20" s="19">
        <v>65</v>
      </c>
      <c r="BK20" s="19"/>
      <c r="BL20" s="19">
        <v>3</v>
      </c>
      <c r="BM20" s="46">
        <f t="shared" si="5"/>
        <v>628.67000000000007</v>
      </c>
      <c r="BN20" s="46">
        <f t="shared" si="6"/>
        <v>81.118709677419361</v>
      </c>
      <c r="BO20" s="47">
        <f t="shared" si="7"/>
        <v>63.267000000000003</v>
      </c>
      <c r="BP20" s="46">
        <f t="shared" si="8"/>
        <v>79.083750000000009</v>
      </c>
      <c r="BQ20" s="48"/>
      <c r="BR20" s="49"/>
      <c r="BS20" s="49">
        <f t="shared" si="9"/>
        <v>65</v>
      </c>
      <c r="BT20" s="46"/>
      <c r="BU20" s="49" t="s">
        <v>63</v>
      </c>
    </row>
    <row r="21" spans="1:73" s="16" customFormat="1" ht="12.75" customHeight="1" x14ac:dyDescent="0.2">
      <c r="A21" s="25"/>
      <c r="B21" s="25" t="s">
        <v>49</v>
      </c>
      <c r="C21" s="17"/>
      <c r="D21" s="18">
        <v>7</v>
      </c>
      <c r="E21" s="18">
        <v>13</v>
      </c>
      <c r="F21" s="19">
        <v>5</v>
      </c>
      <c r="G21" s="19">
        <v>10</v>
      </c>
      <c r="H21" s="19">
        <v>11</v>
      </c>
      <c r="I21" s="19">
        <v>2</v>
      </c>
      <c r="J21" s="19">
        <v>0</v>
      </c>
      <c r="K21" s="19">
        <v>3.75</v>
      </c>
      <c r="L21" s="19">
        <v>7</v>
      </c>
      <c r="M21" s="19">
        <v>7</v>
      </c>
      <c r="N21" s="19">
        <v>11</v>
      </c>
      <c r="O21" s="19">
        <v>8</v>
      </c>
      <c r="P21" s="19">
        <v>16</v>
      </c>
      <c r="Q21" s="19">
        <v>6</v>
      </c>
      <c r="R21" s="19"/>
      <c r="S21" s="19">
        <v>22</v>
      </c>
      <c r="T21" s="19">
        <v>14</v>
      </c>
      <c r="U21" s="19">
        <v>5.8</v>
      </c>
      <c r="V21" s="19">
        <v>4</v>
      </c>
      <c r="W21" s="19">
        <v>10</v>
      </c>
      <c r="X21" s="19">
        <v>16</v>
      </c>
      <c r="Y21" s="19">
        <v>3</v>
      </c>
      <c r="Z21" s="20">
        <v>9.67</v>
      </c>
      <c r="AA21" s="20">
        <v>10</v>
      </c>
      <c r="AB21" s="20">
        <v>9</v>
      </c>
      <c r="AC21" s="20">
        <v>5</v>
      </c>
      <c r="AD21" s="21">
        <f t="shared" si="0"/>
        <v>215.22</v>
      </c>
      <c r="AE21" s="22">
        <f t="shared" si="1"/>
        <v>93.573913043478257</v>
      </c>
      <c r="AF21" s="23">
        <v>8</v>
      </c>
      <c r="AG21" s="23">
        <v>5</v>
      </c>
      <c r="AH21" s="23">
        <v>2</v>
      </c>
      <c r="AI21" s="23">
        <v>10</v>
      </c>
      <c r="AJ21" s="23">
        <v>14</v>
      </c>
      <c r="AK21" s="23">
        <v>10</v>
      </c>
      <c r="AL21" s="23">
        <v>6</v>
      </c>
      <c r="AM21" s="23">
        <v>8</v>
      </c>
      <c r="AN21" s="23">
        <v>2</v>
      </c>
      <c r="AO21" s="23">
        <v>2</v>
      </c>
      <c r="AP21" s="23">
        <v>6</v>
      </c>
      <c r="AQ21" s="23">
        <v>9</v>
      </c>
      <c r="AR21" s="23">
        <v>7</v>
      </c>
      <c r="AS21" s="23">
        <v>12</v>
      </c>
      <c r="AT21" s="23">
        <v>5</v>
      </c>
      <c r="AU21" s="23">
        <v>12</v>
      </c>
      <c r="AV21" s="23">
        <v>5</v>
      </c>
      <c r="AW21" s="23"/>
      <c r="AX21" s="28">
        <f t="shared" si="2"/>
        <v>123</v>
      </c>
      <c r="AY21" s="29">
        <f t="shared" si="3"/>
        <v>74.545454545454547</v>
      </c>
      <c r="AZ21" s="23">
        <v>10</v>
      </c>
      <c r="BA21" s="23">
        <v>10</v>
      </c>
      <c r="BB21" s="23"/>
      <c r="BC21" s="23"/>
      <c r="BD21" s="23"/>
      <c r="BE21" s="23"/>
      <c r="BF21" s="23"/>
      <c r="BG21" s="28">
        <f t="shared" si="4"/>
        <v>80</v>
      </c>
      <c r="BH21" s="33">
        <v>73</v>
      </c>
      <c r="BI21" s="19">
        <v>48</v>
      </c>
      <c r="BJ21" s="19">
        <v>71</v>
      </c>
      <c r="BK21" s="19"/>
      <c r="BL21" s="19"/>
      <c r="BM21" s="54">
        <f t="shared" si="5"/>
        <v>610.22</v>
      </c>
      <c r="BN21" s="54">
        <f t="shared" si="6"/>
        <v>78.738064516129043</v>
      </c>
      <c r="BO21" s="55">
        <f t="shared" si="7"/>
        <v>61.394727272727273</v>
      </c>
      <c r="BP21" s="54">
        <f t="shared" si="8"/>
        <v>76.743409090909083</v>
      </c>
      <c r="BQ21" s="56"/>
      <c r="BR21" s="57"/>
      <c r="BS21" s="57">
        <f t="shared" si="9"/>
        <v>48</v>
      </c>
      <c r="BT21" s="54"/>
      <c r="BU21" s="57" t="str">
        <f>+B21</f>
        <v>Johnny on the Spot</v>
      </c>
    </row>
    <row r="22" spans="1:73" s="16" customFormat="1" ht="12.75" customHeight="1" x14ac:dyDescent="0.2">
      <c r="A22" s="25"/>
      <c r="B22" s="40" t="s">
        <v>57</v>
      </c>
      <c r="C22" s="17"/>
      <c r="D22" s="18">
        <v>7</v>
      </c>
      <c r="E22" s="18">
        <v>13</v>
      </c>
      <c r="F22" s="19">
        <v>4.5</v>
      </c>
      <c r="G22" s="19">
        <v>9.83</v>
      </c>
      <c r="H22" s="19">
        <v>0</v>
      </c>
      <c r="I22" s="19">
        <v>0</v>
      </c>
      <c r="J22" s="19">
        <v>0</v>
      </c>
      <c r="K22" s="19">
        <v>4</v>
      </c>
      <c r="L22" s="19">
        <v>7</v>
      </c>
      <c r="M22" s="19">
        <v>3</v>
      </c>
      <c r="N22" s="19">
        <v>2.67</v>
      </c>
      <c r="O22" s="19">
        <v>7.78</v>
      </c>
      <c r="P22" s="19">
        <v>12.5</v>
      </c>
      <c r="Q22" s="19">
        <v>6</v>
      </c>
      <c r="R22" s="19"/>
      <c r="S22" s="19">
        <v>19</v>
      </c>
      <c r="T22" s="19">
        <v>0</v>
      </c>
      <c r="U22" s="19">
        <v>5.23</v>
      </c>
      <c r="V22" s="19">
        <v>4</v>
      </c>
      <c r="W22" s="19">
        <v>9.5</v>
      </c>
      <c r="X22" s="19">
        <v>11.75</v>
      </c>
      <c r="Y22" s="19">
        <v>0</v>
      </c>
      <c r="Z22" s="20">
        <v>5.25</v>
      </c>
      <c r="AA22" s="20">
        <v>8</v>
      </c>
      <c r="AB22" s="20">
        <v>12.67</v>
      </c>
      <c r="AC22" s="20">
        <v>5</v>
      </c>
      <c r="AD22" s="21">
        <f t="shared" si="0"/>
        <v>157.67999999999998</v>
      </c>
      <c r="AE22" s="22">
        <f t="shared" si="1"/>
        <v>68.556521739130432</v>
      </c>
      <c r="AF22" s="23">
        <v>15</v>
      </c>
      <c r="AG22" s="23">
        <v>5</v>
      </c>
      <c r="AH22" s="23">
        <v>5</v>
      </c>
      <c r="AI22" s="23">
        <v>8</v>
      </c>
      <c r="AJ22" s="23">
        <v>15</v>
      </c>
      <c r="AK22" s="23">
        <v>10</v>
      </c>
      <c r="AL22" s="23">
        <v>4</v>
      </c>
      <c r="AM22" s="23">
        <v>9</v>
      </c>
      <c r="AN22" s="23">
        <v>10</v>
      </c>
      <c r="AO22" s="23">
        <v>4</v>
      </c>
      <c r="AP22" s="23"/>
      <c r="AQ22" s="23"/>
      <c r="AR22" s="23">
        <v>7</v>
      </c>
      <c r="AS22" s="23">
        <v>15</v>
      </c>
      <c r="AT22" s="23">
        <v>5</v>
      </c>
      <c r="AU22" s="23"/>
      <c r="AV22" s="23"/>
      <c r="AW22" s="23"/>
      <c r="AX22" s="28">
        <f t="shared" si="2"/>
        <v>112</v>
      </c>
      <c r="AY22" s="29">
        <f t="shared" si="3"/>
        <v>67.87878787878789</v>
      </c>
      <c r="AZ22" s="23">
        <v>0</v>
      </c>
      <c r="BA22" s="23">
        <v>0</v>
      </c>
      <c r="BB22" s="23"/>
      <c r="BC22" s="23"/>
      <c r="BD22" s="23"/>
      <c r="BE22" s="23"/>
      <c r="BF22" s="23"/>
      <c r="BG22" s="28">
        <f t="shared" si="4"/>
        <v>0</v>
      </c>
      <c r="BH22" s="33">
        <v>73</v>
      </c>
      <c r="BI22" s="19">
        <v>89</v>
      </c>
      <c r="BJ22" s="19">
        <v>72</v>
      </c>
      <c r="BK22" s="19"/>
      <c r="BL22" s="19"/>
      <c r="BM22" s="51">
        <f t="shared" si="5"/>
        <v>503.67999999999995</v>
      </c>
      <c r="BN22" s="51">
        <f t="shared" si="6"/>
        <v>64.990967741935478</v>
      </c>
      <c r="BO22" s="52">
        <f t="shared" si="7"/>
        <v>50.707393939393945</v>
      </c>
      <c r="BP22" s="51">
        <f t="shared" si="8"/>
        <v>63.38424242424243</v>
      </c>
      <c r="BQ22" s="58"/>
      <c r="BR22" s="53"/>
      <c r="BS22" s="53">
        <f t="shared" si="9"/>
        <v>72</v>
      </c>
      <c r="BT22" s="51"/>
      <c r="BU22" s="53" t="str">
        <f>+B22</f>
        <v>Descartes</v>
      </c>
    </row>
    <row r="23" spans="1:73" s="16" customFormat="1" ht="12.75" customHeight="1" x14ac:dyDescent="0.2">
      <c r="A23" s="36"/>
      <c r="B23" s="17"/>
      <c r="C23" s="17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20"/>
      <c r="AB23" s="20"/>
      <c r="AC23" s="20"/>
      <c r="AD23" s="21">
        <f t="shared" ref="AD23:AD30" si="11">(SUM(D23:AC23))</f>
        <v>0</v>
      </c>
      <c r="AE23" s="22">
        <f t="shared" ref="AE23:AE27" si="12">+AD23/$AD$30*100</f>
        <v>0</v>
      </c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8">
        <f t="shared" ref="AX23:AX27" si="13">+SUM(AF23:AW23)</f>
        <v>0</v>
      </c>
      <c r="AY23" s="29">
        <f t="shared" si="3"/>
        <v>0</v>
      </c>
      <c r="AZ23" s="23"/>
      <c r="BA23" s="23"/>
      <c r="BB23" s="23"/>
      <c r="BC23" s="23"/>
      <c r="BD23" s="23"/>
      <c r="BE23" s="23"/>
      <c r="BF23" s="23"/>
      <c r="BG23" s="28">
        <f t="shared" ref="BG23:BG31" si="14">2*AZ23+6*BA23</f>
        <v>0</v>
      </c>
      <c r="BH23" s="33"/>
      <c r="BI23" s="19"/>
      <c r="BJ23" s="19"/>
      <c r="BK23" s="19"/>
      <c r="BL23" s="19"/>
      <c r="BM23" s="19"/>
      <c r="BN23" s="19">
        <f t="shared" si="6"/>
        <v>0</v>
      </c>
      <c r="BO23" s="24">
        <f t="shared" ref="BO23:BO28" si="15">0.23*AE23+0.17*AY23+0.1*SUM(BH23:BJ23)+0.2*BK23+0.1*IF(BK23/2&gt;BS23,BK23/2-BS23,0)+0.1*BG23+0.02*BR23+BL23*0.1+0.2*BT23</f>
        <v>0</v>
      </c>
      <c r="BP23" s="19">
        <f t="shared" si="8"/>
        <v>0</v>
      </c>
      <c r="BQ23" s="25"/>
      <c r="BS23" s="16">
        <f t="shared" ref="BS23:BS27" si="16">+MIN(BH23:BJ23)</f>
        <v>0</v>
      </c>
      <c r="BT23" s="19"/>
    </row>
    <row r="24" spans="1:73" s="16" customFormat="1" ht="12.75" customHeight="1" x14ac:dyDescent="0.2">
      <c r="A24" s="25"/>
      <c r="B24" s="18"/>
      <c r="C24" s="18"/>
      <c r="D24" s="18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  <c r="AA24" s="20"/>
      <c r="AB24" s="20"/>
      <c r="AC24" s="20"/>
      <c r="AD24" s="21">
        <f t="shared" si="11"/>
        <v>0</v>
      </c>
      <c r="AE24" s="22">
        <f t="shared" si="12"/>
        <v>0</v>
      </c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8">
        <f t="shared" si="13"/>
        <v>0</v>
      </c>
      <c r="AY24" s="29">
        <f t="shared" si="3"/>
        <v>0</v>
      </c>
      <c r="AZ24" s="23"/>
      <c r="BA24" s="23"/>
      <c r="BB24" s="23"/>
      <c r="BC24" s="23"/>
      <c r="BD24" s="23"/>
      <c r="BE24" s="23"/>
      <c r="BF24" s="23"/>
      <c r="BG24" s="28">
        <f t="shared" si="14"/>
        <v>0</v>
      </c>
      <c r="BH24" s="33"/>
      <c r="BI24" s="19"/>
      <c r="BJ24" s="19"/>
      <c r="BK24" s="19"/>
      <c r="BL24" s="19"/>
      <c r="BM24" s="19"/>
      <c r="BN24" s="19">
        <f t="shared" si="6"/>
        <v>0</v>
      </c>
      <c r="BO24" s="19">
        <f t="shared" si="15"/>
        <v>0</v>
      </c>
      <c r="BP24" s="19">
        <f t="shared" si="8"/>
        <v>0</v>
      </c>
      <c r="BQ24" s="25"/>
      <c r="BS24" s="16">
        <f t="shared" si="16"/>
        <v>0</v>
      </c>
      <c r="BT24" s="19"/>
    </row>
    <row r="25" spans="1:73" s="16" customFormat="1" ht="12.75" customHeight="1" x14ac:dyDescent="0.2">
      <c r="A25" s="25"/>
      <c r="B25" s="18"/>
      <c r="C25" s="18"/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0"/>
      <c r="AA25" s="20"/>
      <c r="AB25" s="20"/>
      <c r="AC25" s="20"/>
      <c r="AD25" s="21">
        <f t="shared" si="11"/>
        <v>0</v>
      </c>
      <c r="AE25" s="22">
        <f t="shared" si="12"/>
        <v>0</v>
      </c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8">
        <f t="shared" si="13"/>
        <v>0</v>
      </c>
      <c r="AY25" s="29">
        <f t="shared" si="3"/>
        <v>0</v>
      </c>
      <c r="AZ25" s="23"/>
      <c r="BA25" s="23"/>
      <c r="BB25" s="23"/>
      <c r="BC25" s="23"/>
      <c r="BD25" s="23"/>
      <c r="BE25" s="23"/>
      <c r="BF25" s="23"/>
      <c r="BG25" s="28">
        <f t="shared" si="14"/>
        <v>0</v>
      </c>
      <c r="BH25" s="33"/>
      <c r="BI25" s="19"/>
      <c r="BJ25" s="19"/>
      <c r="BK25" s="19"/>
      <c r="BL25" s="19"/>
      <c r="BM25" s="19"/>
      <c r="BN25" s="19">
        <f t="shared" si="6"/>
        <v>0</v>
      </c>
      <c r="BO25" s="19">
        <f t="shared" si="15"/>
        <v>0</v>
      </c>
      <c r="BP25" s="19">
        <f t="shared" si="8"/>
        <v>0</v>
      </c>
      <c r="BQ25" s="25"/>
      <c r="BS25" s="16">
        <f t="shared" si="16"/>
        <v>0</v>
      </c>
      <c r="BT25" s="19"/>
    </row>
    <row r="26" spans="1:73" s="16" customFormat="1" ht="12.75" customHeight="1" x14ac:dyDescent="0.2">
      <c r="A26" s="25"/>
      <c r="B26" s="18"/>
      <c r="C26" s="18"/>
      <c r="D26" s="18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  <c r="AA26" s="20"/>
      <c r="AB26" s="20"/>
      <c r="AC26" s="20"/>
      <c r="AD26" s="21">
        <f t="shared" si="11"/>
        <v>0</v>
      </c>
      <c r="AE26" s="22">
        <f t="shared" si="12"/>
        <v>0</v>
      </c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8">
        <f t="shared" si="13"/>
        <v>0</v>
      </c>
      <c r="AY26" s="29">
        <f t="shared" si="3"/>
        <v>0</v>
      </c>
      <c r="AZ26" s="23"/>
      <c r="BA26" s="23"/>
      <c r="BB26" s="23"/>
      <c r="BC26" s="23"/>
      <c r="BD26" s="23"/>
      <c r="BE26" s="23"/>
      <c r="BF26" s="23"/>
      <c r="BG26" s="28">
        <f t="shared" si="14"/>
        <v>0</v>
      </c>
      <c r="BH26" s="33"/>
      <c r="BI26" s="19"/>
      <c r="BJ26" s="19"/>
      <c r="BK26" s="19"/>
      <c r="BL26" s="19"/>
      <c r="BM26" s="19"/>
      <c r="BN26" s="19">
        <f t="shared" si="6"/>
        <v>0</v>
      </c>
      <c r="BO26" s="19">
        <f t="shared" si="15"/>
        <v>0</v>
      </c>
      <c r="BP26" s="19">
        <f t="shared" si="8"/>
        <v>0</v>
      </c>
      <c r="BQ26" s="25"/>
      <c r="BS26" s="16">
        <f t="shared" si="16"/>
        <v>0</v>
      </c>
      <c r="BT26" s="19"/>
    </row>
    <row r="27" spans="1:73" s="16" customFormat="1" ht="12.75" customHeight="1" x14ac:dyDescent="0.2">
      <c r="B27" s="18"/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0"/>
      <c r="AA27" s="20"/>
      <c r="AB27" s="20"/>
      <c r="AC27" s="20"/>
      <c r="AD27" s="21">
        <f t="shared" si="11"/>
        <v>0</v>
      </c>
      <c r="AE27" s="22">
        <f t="shared" si="12"/>
        <v>0</v>
      </c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8">
        <f t="shared" si="13"/>
        <v>0</v>
      </c>
      <c r="AY27" s="29">
        <f t="shared" si="3"/>
        <v>0</v>
      </c>
      <c r="AZ27" s="23"/>
      <c r="BA27" s="23"/>
      <c r="BB27" s="23"/>
      <c r="BC27" s="23"/>
      <c r="BD27" s="23"/>
      <c r="BE27" s="23"/>
      <c r="BF27" s="23"/>
      <c r="BG27" s="28">
        <f t="shared" si="14"/>
        <v>0</v>
      </c>
      <c r="BH27" s="33"/>
      <c r="BI27" s="19"/>
      <c r="BJ27" s="19"/>
      <c r="BK27" s="19"/>
      <c r="BL27" s="19"/>
      <c r="BM27" s="19"/>
      <c r="BN27" s="19">
        <f t="shared" si="6"/>
        <v>0</v>
      </c>
      <c r="BO27" s="19">
        <f t="shared" si="15"/>
        <v>0</v>
      </c>
      <c r="BP27" s="19">
        <f t="shared" si="8"/>
        <v>0</v>
      </c>
      <c r="BQ27" s="25"/>
      <c r="BS27" s="16">
        <f t="shared" si="16"/>
        <v>0</v>
      </c>
      <c r="BT27" s="19"/>
    </row>
    <row r="28" spans="1:73" s="16" customFormat="1" ht="12.75" customHeight="1" x14ac:dyDescent="0.2">
      <c r="B28" s="18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20"/>
      <c r="AB28" s="20"/>
      <c r="AC28" s="20"/>
      <c r="AD28" s="21">
        <f t="shared" si="11"/>
        <v>0</v>
      </c>
      <c r="AE28" s="22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8"/>
      <c r="AY28" s="29"/>
      <c r="AZ28" s="23"/>
      <c r="BA28" s="23"/>
      <c r="BB28" s="23"/>
      <c r="BC28" s="23"/>
      <c r="BD28" s="23"/>
      <c r="BE28" s="23"/>
      <c r="BF28" s="23"/>
      <c r="BG28" s="28">
        <f t="shared" si="14"/>
        <v>0</v>
      </c>
      <c r="BH28" s="33"/>
      <c r="BI28" s="19"/>
      <c r="BJ28" s="19"/>
      <c r="BK28" s="19"/>
      <c r="BL28" s="19"/>
      <c r="BM28" s="19"/>
      <c r="BN28" s="19">
        <f t="shared" si="6"/>
        <v>0</v>
      </c>
      <c r="BO28" s="19">
        <f t="shared" si="15"/>
        <v>0</v>
      </c>
      <c r="BP28" s="19"/>
    </row>
    <row r="29" spans="1:73" s="16" customFormat="1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0"/>
      <c r="AA29" s="20"/>
      <c r="AB29" s="20"/>
      <c r="AC29" s="20"/>
      <c r="AD29" s="21">
        <f t="shared" si="11"/>
        <v>0</v>
      </c>
      <c r="AE29" s="22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8"/>
      <c r="AY29" s="29"/>
      <c r="AZ29" s="23"/>
      <c r="BA29" s="23"/>
      <c r="BB29" s="23"/>
      <c r="BC29" s="23"/>
      <c r="BD29" s="23"/>
      <c r="BE29" s="23"/>
      <c r="BF29" s="23"/>
      <c r="BG29" s="28">
        <f t="shared" si="14"/>
        <v>0</v>
      </c>
      <c r="BH29" s="33">
        <f>+AVERAGE(BH4:BH22)</f>
        <v>89.78947368421052</v>
      </c>
      <c r="BI29" s="33">
        <f>+AVERAGE(BI4:BI22)</f>
        <v>73.368421052631575</v>
      </c>
      <c r="BJ29" s="33">
        <f>+AVERAGE(BJ4:BJ22)</f>
        <v>75.84210526315789</v>
      </c>
      <c r="BK29" s="19"/>
      <c r="BL29" s="19"/>
      <c r="BM29" s="19"/>
      <c r="BN29" s="19">
        <f t="shared" si="6"/>
        <v>0</v>
      </c>
      <c r="BO29" s="19">
        <f>0.23*AE29+0.17*AY29+0.1*SUM(BH29:BJ29)+0.2*BK29+0.1*IF(BK29/2&gt;BS29,BK29/2-BS29,0)+0.1*BG29+0.02*BR29+BL29*0.1+0.2*BT29</f>
        <v>23.9</v>
      </c>
      <c r="BP29" s="19"/>
    </row>
    <row r="30" spans="1:73" s="16" customFormat="1" x14ac:dyDescent="0.2">
      <c r="B30" s="19" t="s">
        <v>2</v>
      </c>
      <c r="C30" s="19"/>
      <c r="D30" s="19">
        <v>7</v>
      </c>
      <c r="E30" s="19">
        <v>13</v>
      </c>
      <c r="F30" s="19">
        <v>5</v>
      </c>
      <c r="G30" s="19">
        <v>10</v>
      </c>
      <c r="H30" s="19">
        <v>11</v>
      </c>
      <c r="I30" s="19">
        <v>3</v>
      </c>
      <c r="J30" s="19"/>
      <c r="K30" s="19">
        <v>5</v>
      </c>
      <c r="L30" s="19">
        <v>7</v>
      </c>
      <c r="M30" s="19">
        <v>7</v>
      </c>
      <c r="N30" s="19">
        <v>11</v>
      </c>
      <c r="O30" s="19">
        <v>8</v>
      </c>
      <c r="P30" s="19">
        <v>16</v>
      </c>
      <c r="Q30" s="19">
        <v>6</v>
      </c>
      <c r="R30" s="19"/>
      <c r="S30" s="19">
        <v>23</v>
      </c>
      <c r="T30" s="19">
        <v>14</v>
      </c>
      <c r="U30" s="19">
        <v>8</v>
      </c>
      <c r="V30" s="19">
        <v>4</v>
      </c>
      <c r="W30" s="19">
        <v>10</v>
      </c>
      <c r="X30" s="19">
        <v>16</v>
      </c>
      <c r="Y30" s="19">
        <v>3</v>
      </c>
      <c r="Z30" s="3">
        <v>15</v>
      </c>
      <c r="AA30" s="3">
        <v>10</v>
      </c>
      <c r="AB30" s="3">
        <v>13</v>
      </c>
      <c r="AC30" s="20">
        <v>5</v>
      </c>
      <c r="AD30" s="21">
        <f t="shared" si="11"/>
        <v>230</v>
      </c>
      <c r="AE30" s="22">
        <f t="shared" ref="AE30" si="17">+AD30/$AD$30*100</f>
        <v>100</v>
      </c>
      <c r="AF30" s="23">
        <v>15</v>
      </c>
      <c r="AG30" s="23">
        <v>5</v>
      </c>
      <c r="AH30" s="23">
        <v>5</v>
      </c>
      <c r="AI30" s="23">
        <v>10</v>
      </c>
      <c r="AJ30" s="23">
        <v>15</v>
      </c>
      <c r="AK30" s="23">
        <v>10</v>
      </c>
      <c r="AL30" s="23">
        <v>10</v>
      </c>
      <c r="AM30" s="23">
        <v>10</v>
      </c>
      <c r="AN30" s="23">
        <v>10</v>
      </c>
      <c r="AO30" s="23">
        <v>5</v>
      </c>
      <c r="AP30" s="23">
        <v>10</v>
      </c>
      <c r="AQ30" s="23">
        <v>10</v>
      </c>
      <c r="AR30" s="23">
        <v>10</v>
      </c>
      <c r="AS30" s="23">
        <v>15</v>
      </c>
      <c r="AT30" s="23">
        <v>5</v>
      </c>
      <c r="AU30" s="23">
        <v>15</v>
      </c>
      <c r="AV30" s="23">
        <v>5</v>
      </c>
      <c r="AW30" s="23"/>
      <c r="AX30" s="28">
        <f>+SUM(AF30:AW30)</f>
        <v>165</v>
      </c>
      <c r="AY30" s="29">
        <f>AX30/AX$30*100</f>
        <v>100</v>
      </c>
      <c r="AZ30" s="23">
        <v>10</v>
      </c>
      <c r="BA30" s="23">
        <v>10</v>
      </c>
      <c r="BB30" s="23"/>
      <c r="BC30" s="23"/>
      <c r="BD30" s="23"/>
      <c r="BE30" s="23"/>
      <c r="BF30" s="23"/>
      <c r="BG30" s="33">
        <f t="shared" si="14"/>
        <v>80</v>
      </c>
      <c r="BH30" s="37">
        <v>100</v>
      </c>
      <c r="BI30" s="37">
        <v>100</v>
      </c>
      <c r="BJ30" s="37">
        <v>100</v>
      </c>
      <c r="BK30" s="37"/>
      <c r="BL30" s="19"/>
      <c r="BM30" s="19">
        <f>+AD30+AX30+BG30+BH30+BI30+BJ30+BK30+BL30</f>
        <v>775</v>
      </c>
      <c r="BN30" s="19">
        <f t="shared" si="6"/>
        <v>100</v>
      </c>
      <c r="BO30" s="19">
        <f>0.23*AE30+0.17*AY30+0.1*SUM(BH30:BJ30)+0.2*BK30+0.1*IF(BK30/2&gt;BS30,BK30/2-BS30,0)+0.1*BG30+0.02*BR30+BL30*0.1+0.2*BT30</f>
        <v>80</v>
      </c>
      <c r="BP30" s="19">
        <f>BO30/$BO$31*100</f>
        <v>100</v>
      </c>
      <c r="BR30" s="16">
        <v>100</v>
      </c>
      <c r="BT30" s="37"/>
    </row>
    <row r="31" spans="1:73" s="16" customFormat="1" x14ac:dyDescent="0.2">
      <c r="D31" s="19">
        <v>7</v>
      </c>
      <c r="E31" s="19">
        <v>13</v>
      </c>
      <c r="F31" s="19">
        <v>5</v>
      </c>
      <c r="G31" s="19">
        <v>10</v>
      </c>
      <c r="H31" s="19">
        <v>11</v>
      </c>
      <c r="I31" s="19">
        <v>3</v>
      </c>
      <c r="J31" s="19">
        <v>7</v>
      </c>
      <c r="K31" s="19">
        <v>5</v>
      </c>
      <c r="L31" s="19">
        <v>7</v>
      </c>
      <c r="M31" s="19">
        <v>7</v>
      </c>
      <c r="N31" s="19">
        <v>11</v>
      </c>
      <c r="O31" s="19">
        <v>8</v>
      </c>
      <c r="P31" s="19">
        <v>16</v>
      </c>
      <c r="Q31" s="19">
        <v>6</v>
      </c>
      <c r="R31" s="19">
        <v>10</v>
      </c>
      <c r="S31" s="19">
        <v>23</v>
      </c>
      <c r="T31" s="19">
        <v>14</v>
      </c>
      <c r="U31" s="19">
        <v>8</v>
      </c>
      <c r="V31" s="19">
        <v>4</v>
      </c>
      <c r="W31" s="19">
        <v>10</v>
      </c>
      <c r="X31" s="19">
        <v>16</v>
      </c>
      <c r="Y31" s="19">
        <v>3</v>
      </c>
      <c r="Z31" s="3">
        <v>15</v>
      </c>
      <c r="AA31" s="3">
        <v>10</v>
      </c>
      <c r="AB31" s="3">
        <v>13</v>
      </c>
      <c r="AC31" s="3">
        <v>5</v>
      </c>
      <c r="AD31" s="16">
        <v>100</v>
      </c>
      <c r="AE31" s="16">
        <v>100</v>
      </c>
      <c r="AF31" s="23">
        <v>15</v>
      </c>
      <c r="AG31" s="23">
        <v>5</v>
      </c>
      <c r="AH31" s="23">
        <v>5</v>
      </c>
      <c r="AI31" s="23">
        <v>10</v>
      </c>
      <c r="AJ31" s="4">
        <v>15</v>
      </c>
      <c r="AK31" s="4">
        <v>10</v>
      </c>
      <c r="AL31" s="4">
        <v>10</v>
      </c>
      <c r="AM31" s="4">
        <v>10</v>
      </c>
      <c r="AN31" s="4">
        <v>10</v>
      </c>
      <c r="AO31" s="4">
        <v>5</v>
      </c>
      <c r="AP31" s="4">
        <v>10</v>
      </c>
      <c r="AQ31" s="4">
        <v>10</v>
      </c>
      <c r="AR31" s="4">
        <v>10</v>
      </c>
      <c r="AS31" s="4">
        <v>15</v>
      </c>
      <c r="AT31" s="4">
        <v>5</v>
      </c>
      <c r="AU31" s="4">
        <v>15</v>
      </c>
      <c r="AV31" s="4">
        <v>5</v>
      </c>
      <c r="AW31" s="4">
        <v>5</v>
      </c>
      <c r="AX31" s="28">
        <f>+SUM(AF31:AW31)</f>
        <v>170</v>
      </c>
      <c r="AY31" s="29">
        <v>100</v>
      </c>
      <c r="AZ31" s="4">
        <v>10</v>
      </c>
      <c r="BA31" s="4">
        <v>10</v>
      </c>
      <c r="BB31" s="4"/>
      <c r="BC31" s="4"/>
      <c r="BD31" s="4"/>
      <c r="BE31" s="4"/>
      <c r="BF31" s="4"/>
      <c r="BG31" s="38">
        <f t="shared" si="14"/>
        <v>80</v>
      </c>
      <c r="BH31" s="34">
        <v>100</v>
      </c>
      <c r="BI31" s="3">
        <v>100</v>
      </c>
      <c r="BJ31" s="4">
        <v>100</v>
      </c>
      <c r="BK31" s="4"/>
      <c r="BO31" s="19">
        <f>0.23*AE31+0.17*AY31+0.1*SUM(BH31:BJ31)+0.2*BK31+0.1*IF(BK31/2&gt;BS31,BK31/2-BS31,0)+0.1*BG31+0.02*BR31+BL31*0.1+0.2*BT31</f>
        <v>80</v>
      </c>
      <c r="BP31" s="19">
        <f>BO31/$BO$31*100</f>
        <v>100</v>
      </c>
      <c r="BR31" s="16">
        <v>100</v>
      </c>
    </row>
    <row r="33" spans="1:30" x14ac:dyDescent="0.2">
      <c r="A33" s="8"/>
      <c r="B33" s="5"/>
      <c r="C33" s="8"/>
      <c r="D33" s="8"/>
      <c r="E33" s="8"/>
      <c r="J33" t="s">
        <v>10</v>
      </c>
      <c r="K33" t="s">
        <v>12</v>
      </c>
      <c r="L33" t="s">
        <v>10</v>
      </c>
      <c r="M33" t="s">
        <v>12</v>
      </c>
      <c r="Y33" t="s">
        <v>21</v>
      </c>
      <c r="AB33" t="s">
        <v>11</v>
      </c>
      <c r="AC33" t="s">
        <v>10</v>
      </c>
      <c r="AD33" t="s">
        <v>12</v>
      </c>
    </row>
    <row r="34" spans="1:30" x14ac:dyDescent="0.2">
      <c r="A34" s="8"/>
      <c r="B34" s="8"/>
      <c r="C34" s="8"/>
    </row>
    <row r="35" spans="1:30" x14ac:dyDescent="0.2">
      <c r="A35" s="8"/>
      <c r="B35" s="8"/>
      <c r="C35" s="8"/>
    </row>
    <row r="36" spans="1:30" x14ac:dyDescent="0.2">
      <c r="A36" s="31"/>
      <c r="B36" s="31"/>
      <c r="C36" s="31"/>
      <c r="D36" s="31"/>
      <c r="E36" s="5"/>
      <c r="N36" t="s">
        <v>10</v>
      </c>
      <c r="O36" t="s">
        <v>12</v>
      </c>
    </row>
  </sheetData>
  <sortState ref="B4:BU22">
    <sortCondition descending="1" ref="BM4:BM22"/>
  </sortState>
  <phoneticPr fontId="0" type="noConversion"/>
  <pageMargins left="0.75" right="0.75" top="1" bottom="1" header="0.5" footer="0.5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Willamette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Starr</dc:creator>
  <cp:lastModifiedBy>Windows User</cp:lastModifiedBy>
  <cp:lastPrinted>2006-05-09T17:47:55Z</cp:lastPrinted>
  <dcterms:created xsi:type="dcterms:W3CDTF">2006-01-16T15:08:23Z</dcterms:created>
  <dcterms:modified xsi:type="dcterms:W3CDTF">2019-05-15T21:02:28Z</dcterms:modified>
</cp:coreProperties>
</file>